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2\Аукцион для МСП КАНЦТОВАРЫ\"/>
    </mc:Choice>
  </mc:AlternateContent>
  <bookViews>
    <workbookView xWindow="0" yWindow="0" windowWidth="28800" windowHeight="12930"/>
  </bookViews>
  <sheets>
    <sheet name="Структура НМЦ" sheetId="1" r:id="rId1"/>
  </sheets>
  <externalReferences>
    <externalReference r:id="rId2"/>
  </externalReferences>
  <definedNames>
    <definedName name="_xlnm._FilterDatabase" localSheetId="0" hidden="1">'Структура НМЦ'!$B$8:$G$97</definedName>
    <definedName name="_xlnm.Print_Area" localSheetId="0">'Структура НМЦ'!$B$1:$P$101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9" i="1" l="1"/>
  <c r="O9" i="1" l="1"/>
  <c r="O10" i="1"/>
  <c r="P10" i="1" s="1"/>
  <c r="O11" i="1"/>
  <c r="I10" i="1"/>
  <c r="J10" i="1"/>
  <c r="L10" i="1"/>
  <c r="I11" i="1"/>
  <c r="J11" i="1"/>
  <c r="L11" i="1"/>
  <c r="P11" i="1"/>
  <c r="I12" i="1"/>
  <c r="J12" i="1"/>
  <c r="L12" i="1"/>
  <c r="O12" i="1"/>
  <c r="P12" i="1" s="1"/>
  <c r="I13" i="1"/>
  <c r="J13" i="1"/>
  <c r="L13" i="1"/>
  <c r="O13" i="1"/>
  <c r="P13" i="1" s="1"/>
  <c r="I14" i="1"/>
  <c r="J14" i="1"/>
  <c r="L14" i="1"/>
  <c r="O14" i="1"/>
  <c r="P14" i="1" s="1"/>
  <c r="I15" i="1"/>
  <c r="J15" i="1"/>
  <c r="L15" i="1"/>
  <c r="O15" i="1"/>
  <c r="P15" i="1" s="1"/>
  <c r="I16" i="1"/>
  <c r="J16" i="1"/>
  <c r="L16" i="1"/>
  <c r="O16" i="1"/>
  <c r="P16" i="1" s="1"/>
  <c r="I17" i="1"/>
  <c r="J17" i="1"/>
  <c r="L17" i="1"/>
  <c r="O17" i="1"/>
  <c r="P17" i="1" s="1"/>
  <c r="I18" i="1"/>
  <c r="J18" i="1"/>
  <c r="L18" i="1"/>
  <c r="O18" i="1"/>
  <c r="P18" i="1" s="1"/>
  <c r="I19" i="1"/>
  <c r="J19" i="1"/>
  <c r="L19" i="1"/>
  <c r="O19" i="1"/>
  <c r="P19" i="1" s="1"/>
  <c r="I20" i="1"/>
  <c r="J20" i="1"/>
  <c r="L20" i="1"/>
  <c r="O20" i="1"/>
  <c r="P20" i="1" s="1"/>
  <c r="I21" i="1"/>
  <c r="J21" i="1"/>
  <c r="L21" i="1"/>
  <c r="O21" i="1"/>
  <c r="P21" i="1" s="1"/>
  <c r="I22" i="1"/>
  <c r="J22" i="1"/>
  <c r="L22" i="1"/>
  <c r="O22" i="1"/>
  <c r="P22" i="1" s="1"/>
  <c r="I23" i="1"/>
  <c r="J23" i="1"/>
  <c r="L23" i="1"/>
  <c r="O23" i="1"/>
  <c r="P23" i="1" s="1"/>
  <c r="I24" i="1"/>
  <c r="J24" i="1"/>
  <c r="L24" i="1"/>
  <c r="O24" i="1"/>
  <c r="P24" i="1" s="1"/>
  <c r="I25" i="1"/>
  <c r="J25" i="1"/>
  <c r="L25" i="1"/>
  <c r="O25" i="1"/>
  <c r="P25" i="1" s="1"/>
  <c r="I26" i="1"/>
  <c r="J26" i="1"/>
  <c r="L26" i="1"/>
  <c r="O26" i="1"/>
  <c r="P26" i="1" s="1"/>
  <c r="I27" i="1"/>
  <c r="J27" i="1"/>
  <c r="L27" i="1"/>
  <c r="O27" i="1"/>
  <c r="P27" i="1" s="1"/>
  <c r="I28" i="1"/>
  <c r="J28" i="1"/>
  <c r="L28" i="1"/>
  <c r="O28" i="1"/>
  <c r="P28" i="1" s="1"/>
  <c r="I29" i="1"/>
  <c r="J29" i="1"/>
  <c r="L29" i="1"/>
  <c r="O29" i="1"/>
  <c r="P29" i="1" s="1"/>
  <c r="I30" i="1"/>
  <c r="J30" i="1"/>
  <c r="L30" i="1"/>
  <c r="O30" i="1"/>
  <c r="P30" i="1" s="1"/>
  <c r="I31" i="1"/>
  <c r="J31" i="1"/>
  <c r="L31" i="1"/>
  <c r="O31" i="1"/>
  <c r="P31" i="1" s="1"/>
  <c r="I32" i="1"/>
  <c r="J32" i="1"/>
  <c r="L32" i="1"/>
  <c r="O32" i="1"/>
  <c r="P32" i="1" s="1"/>
  <c r="I33" i="1"/>
  <c r="J33" i="1"/>
  <c r="L33" i="1"/>
  <c r="O33" i="1"/>
  <c r="P33" i="1" s="1"/>
  <c r="I34" i="1"/>
  <c r="J34" i="1"/>
  <c r="L34" i="1"/>
  <c r="O34" i="1"/>
  <c r="P34" i="1" s="1"/>
  <c r="I35" i="1"/>
  <c r="J35" i="1"/>
  <c r="L35" i="1"/>
  <c r="O35" i="1"/>
  <c r="P35" i="1" s="1"/>
  <c r="I36" i="1"/>
  <c r="J36" i="1"/>
  <c r="L36" i="1"/>
  <c r="O36" i="1"/>
  <c r="P36" i="1" s="1"/>
  <c r="I37" i="1"/>
  <c r="J37" i="1"/>
  <c r="L37" i="1"/>
  <c r="O37" i="1"/>
  <c r="P37" i="1" s="1"/>
  <c r="I38" i="1"/>
  <c r="J38" i="1"/>
  <c r="L38" i="1"/>
  <c r="O38" i="1"/>
  <c r="P38" i="1" s="1"/>
  <c r="I39" i="1"/>
  <c r="J39" i="1"/>
  <c r="L39" i="1"/>
  <c r="O39" i="1"/>
  <c r="P39" i="1" s="1"/>
  <c r="I40" i="1"/>
  <c r="J40" i="1"/>
  <c r="L40" i="1"/>
  <c r="O40" i="1"/>
  <c r="P40" i="1" s="1"/>
  <c r="I41" i="1"/>
  <c r="J41" i="1"/>
  <c r="L41" i="1"/>
  <c r="O41" i="1"/>
  <c r="P41" i="1" s="1"/>
  <c r="I42" i="1"/>
  <c r="J42" i="1"/>
  <c r="L42" i="1"/>
  <c r="O42" i="1"/>
  <c r="P42" i="1" s="1"/>
  <c r="I43" i="1"/>
  <c r="J43" i="1"/>
  <c r="L43" i="1"/>
  <c r="O43" i="1"/>
  <c r="P43" i="1" s="1"/>
  <c r="I44" i="1"/>
  <c r="J44" i="1"/>
  <c r="L44" i="1"/>
  <c r="O44" i="1"/>
  <c r="P44" i="1" s="1"/>
  <c r="I45" i="1"/>
  <c r="J45" i="1"/>
  <c r="L45" i="1"/>
  <c r="O45" i="1"/>
  <c r="P45" i="1" s="1"/>
  <c r="I46" i="1"/>
  <c r="J46" i="1"/>
  <c r="L46" i="1"/>
  <c r="O46" i="1"/>
  <c r="P46" i="1" s="1"/>
  <c r="I47" i="1"/>
  <c r="J47" i="1"/>
  <c r="L47" i="1"/>
  <c r="O47" i="1"/>
  <c r="P47" i="1" s="1"/>
  <c r="I48" i="1"/>
  <c r="J48" i="1"/>
  <c r="L48" i="1"/>
  <c r="O48" i="1"/>
  <c r="P48" i="1" s="1"/>
  <c r="I49" i="1"/>
  <c r="J49" i="1"/>
  <c r="L49" i="1"/>
  <c r="O49" i="1"/>
  <c r="P49" i="1" s="1"/>
  <c r="I50" i="1"/>
  <c r="J50" i="1"/>
  <c r="L50" i="1"/>
  <c r="O50" i="1"/>
  <c r="P50" i="1" s="1"/>
  <c r="I51" i="1"/>
  <c r="J51" i="1"/>
  <c r="L51" i="1"/>
  <c r="O51" i="1"/>
  <c r="P51" i="1" s="1"/>
  <c r="I52" i="1"/>
  <c r="J52" i="1"/>
  <c r="L52" i="1"/>
  <c r="O52" i="1"/>
  <c r="P52" i="1" s="1"/>
  <c r="I53" i="1"/>
  <c r="J53" i="1"/>
  <c r="L53" i="1"/>
  <c r="O53" i="1"/>
  <c r="P53" i="1" s="1"/>
  <c r="I54" i="1"/>
  <c r="J54" i="1"/>
  <c r="L54" i="1"/>
  <c r="O54" i="1"/>
  <c r="P54" i="1" s="1"/>
  <c r="I55" i="1"/>
  <c r="J55" i="1"/>
  <c r="L55" i="1"/>
  <c r="O55" i="1"/>
  <c r="P55" i="1" s="1"/>
  <c r="I56" i="1"/>
  <c r="J56" i="1"/>
  <c r="L56" i="1"/>
  <c r="O56" i="1"/>
  <c r="P56" i="1" s="1"/>
  <c r="I57" i="1"/>
  <c r="J57" i="1"/>
  <c r="L57" i="1"/>
  <c r="O57" i="1"/>
  <c r="P57" i="1" s="1"/>
  <c r="I58" i="1"/>
  <c r="J58" i="1"/>
  <c r="L58" i="1"/>
  <c r="O58" i="1"/>
  <c r="P58" i="1" s="1"/>
  <c r="I59" i="1"/>
  <c r="J59" i="1"/>
  <c r="L59" i="1"/>
  <c r="O59" i="1"/>
  <c r="P59" i="1" s="1"/>
  <c r="I60" i="1"/>
  <c r="J60" i="1"/>
  <c r="L60" i="1"/>
  <c r="O60" i="1"/>
  <c r="P60" i="1" s="1"/>
  <c r="I61" i="1"/>
  <c r="J61" i="1"/>
  <c r="L61" i="1"/>
  <c r="O61" i="1"/>
  <c r="P61" i="1" s="1"/>
  <c r="I62" i="1"/>
  <c r="J62" i="1"/>
  <c r="L62" i="1"/>
  <c r="O62" i="1"/>
  <c r="P62" i="1" s="1"/>
  <c r="I63" i="1"/>
  <c r="J63" i="1"/>
  <c r="L63" i="1"/>
  <c r="O63" i="1"/>
  <c r="P63" i="1" s="1"/>
  <c r="I64" i="1"/>
  <c r="J64" i="1"/>
  <c r="L64" i="1"/>
  <c r="O64" i="1"/>
  <c r="P64" i="1" s="1"/>
  <c r="I65" i="1"/>
  <c r="J65" i="1"/>
  <c r="L65" i="1"/>
  <c r="O65" i="1"/>
  <c r="P65" i="1" s="1"/>
  <c r="I66" i="1"/>
  <c r="J66" i="1"/>
  <c r="L66" i="1"/>
  <c r="O66" i="1"/>
  <c r="P66" i="1" s="1"/>
  <c r="I67" i="1"/>
  <c r="J67" i="1"/>
  <c r="L67" i="1"/>
  <c r="O67" i="1"/>
  <c r="P67" i="1" s="1"/>
  <c r="I68" i="1"/>
  <c r="J68" i="1"/>
  <c r="L68" i="1"/>
  <c r="O68" i="1"/>
  <c r="P68" i="1" s="1"/>
  <c r="I69" i="1"/>
  <c r="J69" i="1"/>
  <c r="L69" i="1"/>
  <c r="O69" i="1"/>
  <c r="P69" i="1" s="1"/>
  <c r="I70" i="1"/>
  <c r="J70" i="1"/>
  <c r="L70" i="1"/>
  <c r="O70" i="1"/>
  <c r="P70" i="1" s="1"/>
  <c r="I71" i="1"/>
  <c r="J71" i="1"/>
  <c r="L71" i="1"/>
  <c r="O71" i="1"/>
  <c r="P71" i="1" s="1"/>
  <c r="I72" i="1"/>
  <c r="J72" i="1"/>
  <c r="L72" i="1"/>
  <c r="O72" i="1"/>
  <c r="P72" i="1" s="1"/>
  <c r="I73" i="1"/>
  <c r="J73" i="1"/>
  <c r="L73" i="1"/>
  <c r="O73" i="1"/>
  <c r="P73" i="1" s="1"/>
  <c r="I74" i="1"/>
  <c r="J74" i="1"/>
  <c r="L74" i="1"/>
  <c r="O74" i="1"/>
  <c r="P74" i="1" s="1"/>
  <c r="I75" i="1"/>
  <c r="J75" i="1"/>
  <c r="L75" i="1"/>
  <c r="O75" i="1"/>
  <c r="P75" i="1" s="1"/>
  <c r="I76" i="1"/>
  <c r="J76" i="1"/>
  <c r="L76" i="1"/>
  <c r="O76" i="1"/>
  <c r="P76" i="1" s="1"/>
  <c r="I77" i="1"/>
  <c r="J77" i="1"/>
  <c r="L77" i="1"/>
  <c r="O77" i="1"/>
  <c r="P77" i="1" s="1"/>
  <c r="I78" i="1"/>
  <c r="J78" i="1"/>
  <c r="L78" i="1"/>
  <c r="O78" i="1"/>
  <c r="P78" i="1" s="1"/>
  <c r="I79" i="1"/>
  <c r="J79" i="1"/>
  <c r="L79" i="1"/>
  <c r="O79" i="1"/>
  <c r="P79" i="1" s="1"/>
  <c r="I80" i="1"/>
  <c r="J80" i="1"/>
  <c r="L80" i="1"/>
  <c r="O80" i="1"/>
  <c r="P80" i="1" s="1"/>
  <c r="I81" i="1"/>
  <c r="J81" i="1"/>
  <c r="L81" i="1"/>
  <c r="O81" i="1"/>
  <c r="P81" i="1" s="1"/>
  <c r="I82" i="1"/>
  <c r="J82" i="1"/>
  <c r="L82" i="1"/>
  <c r="O82" i="1"/>
  <c r="P82" i="1" s="1"/>
  <c r="I83" i="1"/>
  <c r="J83" i="1"/>
  <c r="L83" i="1"/>
  <c r="O83" i="1"/>
  <c r="P83" i="1" s="1"/>
  <c r="I84" i="1"/>
  <c r="J84" i="1"/>
  <c r="L84" i="1"/>
  <c r="O84" i="1"/>
  <c r="P84" i="1" s="1"/>
  <c r="I85" i="1"/>
  <c r="J85" i="1"/>
  <c r="L85" i="1"/>
  <c r="O85" i="1"/>
  <c r="P85" i="1" s="1"/>
  <c r="I86" i="1"/>
  <c r="J86" i="1"/>
  <c r="L86" i="1"/>
  <c r="O86" i="1"/>
  <c r="P86" i="1" s="1"/>
  <c r="I87" i="1"/>
  <c r="J87" i="1"/>
  <c r="L87" i="1"/>
  <c r="O87" i="1"/>
  <c r="P87" i="1" s="1"/>
  <c r="I88" i="1"/>
  <c r="J88" i="1"/>
  <c r="L88" i="1"/>
  <c r="O88" i="1"/>
  <c r="P88" i="1" s="1"/>
  <c r="I89" i="1"/>
  <c r="J89" i="1"/>
  <c r="L89" i="1"/>
  <c r="O89" i="1"/>
  <c r="P89" i="1" s="1"/>
  <c r="I90" i="1"/>
  <c r="J90" i="1"/>
  <c r="L90" i="1"/>
  <c r="O90" i="1"/>
  <c r="P90" i="1" s="1"/>
  <c r="I91" i="1"/>
  <c r="J91" i="1"/>
  <c r="L91" i="1"/>
  <c r="O91" i="1"/>
  <c r="P91" i="1" s="1"/>
  <c r="I92" i="1"/>
  <c r="J92" i="1"/>
  <c r="L92" i="1"/>
  <c r="O92" i="1"/>
  <c r="P92" i="1" s="1"/>
  <c r="I93" i="1"/>
  <c r="J93" i="1"/>
  <c r="L93" i="1"/>
  <c r="O93" i="1"/>
  <c r="P93" i="1" s="1"/>
  <c r="I94" i="1"/>
  <c r="J94" i="1"/>
  <c r="L94" i="1"/>
  <c r="O94" i="1"/>
  <c r="P94" i="1" s="1"/>
  <c r="I95" i="1"/>
  <c r="J95" i="1"/>
  <c r="L95" i="1"/>
  <c r="O95" i="1"/>
  <c r="P95" i="1" s="1"/>
  <c r="I96" i="1"/>
  <c r="J96" i="1"/>
  <c r="L96" i="1"/>
  <c r="O96" i="1"/>
  <c r="P96" i="1" s="1"/>
  <c r="I97" i="1"/>
  <c r="J97" i="1"/>
  <c r="L97" i="1"/>
  <c r="O97" i="1"/>
  <c r="P97" i="1" s="1"/>
  <c r="P9" i="1"/>
  <c r="L9" i="1"/>
  <c r="J9" i="1"/>
  <c r="I9" i="1"/>
  <c r="P100" i="1" l="1"/>
  <c r="P101" i="1" s="1"/>
  <c r="M40" i="1" l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31" i="1"/>
  <c r="M32" i="1"/>
  <c r="M33" i="1"/>
  <c r="M34" i="1"/>
  <c r="M35" i="1"/>
  <c r="M36" i="1"/>
  <c r="M37" i="1"/>
  <c r="M38" i="1"/>
  <c r="M39" i="1"/>
  <c r="M19" i="1"/>
  <c r="M20" i="1"/>
  <c r="M21" i="1"/>
  <c r="M22" i="1"/>
  <c r="M23" i="1"/>
  <c r="M24" i="1"/>
  <c r="M25" i="1"/>
  <c r="M26" i="1"/>
  <c r="M27" i="1"/>
  <c r="M28" i="1"/>
  <c r="M29" i="1"/>
  <c r="M30" i="1"/>
  <c r="M10" i="1"/>
  <c r="M11" i="1"/>
  <c r="M12" i="1"/>
  <c r="M13" i="1"/>
  <c r="M14" i="1"/>
  <c r="M15" i="1"/>
  <c r="M16" i="1"/>
  <c r="M17" i="1"/>
  <c r="M18" i="1"/>
  <c r="G9" i="1" l="1"/>
  <c r="M9" i="1"/>
  <c r="G96" i="1"/>
  <c r="G95" i="1"/>
  <c r="G93" i="1"/>
  <c r="G91" i="1"/>
  <c r="G89" i="1"/>
  <c r="G88" i="1"/>
  <c r="G87" i="1"/>
  <c r="G86" i="1"/>
  <c r="G84" i="1"/>
  <c r="G82" i="1"/>
  <c r="G81" i="1"/>
  <c r="G79" i="1"/>
  <c r="G78" i="1"/>
  <c r="G77" i="1"/>
  <c r="G74" i="1"/>
  <c r="G73" i="1"/>
  <c r="G72" i="1"/>
  <c r="G71" i="1"/>
  <c r="G70" i="1"/>
  <c r="G69" i="1"/>
  <c r="G67" i="1"/>
  <c r="G66" i="1"/>
  <c r="G65" i="1"/>
  <c r="G59" i="1"/>
  <c r="G58" i="1"/>
  <c r="G57" i="1"/>
  <c r="G55" i="1"/>
  <c r="G54" i="1"/>
  <c r="G53" i="1"/>
  <c r="G52" i="1"/>
  <c r="G51" i="1"/>
  <c r="G50" i="1"/>
  <c r="G47" i="1"/>
  <c r="G46" i="1"/>
  <c r="G45" i="1"/>
  <c r="G43" i="1"/>
  <c r="G42" i="1"/>
  <c r="G37" i="1"/>
  <c r="G36" i="1"/>
  <c r="G35" i="1"/>
  <c r="G34" i="1"/>
  <c r="G33" i="1"/>
  <c r="G31" i="1"/>
  <c r="G30" i="1"/>
  <c r="G29" i="1"/>
  <c r="G28" i="1"/>
  <c r="G24" i="1"/>
  <c r="G23" i="1"/>
  <c r="G22" i="1"/>
  <c r="G21" i="1"/>
  <c r="G19" i="1"/>
  <c r="G18" i="1"/>
  <c r="G17" i="1"/>
  <c r="G15" i="1"/>
  <c r="G14" i="1"/>
  <c r="G13" i="1"/>
  <c r="G12" i="1"/>
  <c r="G16" i="1"/>
  <c r="G11" i="1"/>
  <c r="G97" i="1"/>
  <c r="G20" i="1"/>
  <c r="G26" i="1"/>
  <c r="G32" i="1"/>
  <c r="G38" i="1"/>
  <c r="G40" i="1"/>
  <c r="G41" i="1"/>
  <c r="G44" i="1"/>
  <c r="G48" i="1"/>
  <c r="G56" i="1"/>
  <c r="G60" i="1"/>
  <c r="G62" i="1"/>
  <c r="G64" i="1"/>
  <c r="G68" i="1"/>
  <c r="G76" i="1"/>
  <c r="G80" i="1"/>
  <c r="G83" i="1"/>
  <c r="G90" i="1"/>
  <c r="G92" i="1"/>
  <c r="G94" i="1"/>
  <c r="G10" i="1"/>
  <c r="G25" i="1"/>
  <c r="G27" i="1"/>
  <c r="G39" i="1"/>
  <c r="G49" i="1"/>
  <c r="G61" i="1"/>
  <c r="G63" i="1"/>
  <c r="G75" i="1"/>
  <c r="G85" i="1"/>
  <c r="G99" i="1" l="1"/>
  <c r="G100" i="1" s="1"/>
  <c r="G101" i="1" l="1"/>
</calcChain>
</file>

<file path=xl/sharedStrings.xml><?xml version="1.0" encoding="utf-8"?>
<sst xmlns="http://schemas.openxmlformats.org/spreadsheetml/2006/main" count="204" uniqueCount="116">
  <si>
    <t>Наименование продукции (товары / работы / услуги), являющейся предметом закупки</t>
  </si>
  <si>
    <t>Приложение к Документации о закупке – Структура НМЦ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</si>
  <si>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</si>
  <si>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</si>
  <si>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</si>
  <si>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</si>
  <si>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</si>
  <si>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</si>
  <si>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</si>
  <si>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t xml:space="preserve">Структура НМЦ 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</si>
  <si>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</si>
  <si>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</si>
  <si>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</si>
  <si>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t>шт</t>
  </si>
  <si>
    <t>Антистеплер</t>
  </si>
  <si>
    <t>Блокнот (А-5)</t>
  </si>
  <si>
    <t>Бумага А4</t>
  </si>
  <si>
    <t>Бумага для заметок (куб)</t>
  </si>
  <si>
    <t>Бокс (подставка) для блока непроклеенного</t>
  </si>
  <si>
    <t>Бумага для факса</t>
  </si>
  <si>
    <t>Бумага копировальная</t>
  </si>
  <si>
    <t xml:space="preserve">Дырокол </t>
  </si>
  <si>
    <t>Зажим для бумаг 19 мм</t>
  </si>
  <si>
    <t>Зажим для бумаг 25 мм</t>
  </si>
  <si>
    <t>Зажим для бумаг 32 мм</t>
  </si>
  <si>
    <t>Зажим для бумаг 51 мм</t>
  </si>
  <si>
    <t>Карандаш технический НВ (ТМ)</t>
  </si>
  <si>
    <t>Клей - карандаш</t>
  </si>
  <si>
    <t>Клей ПВА (роллер)</t>
  </si>
  <si>
    <t xml:space="preserve">Книга учета </t>
  </si>
  <si>
    <t>Ластик комбинированный</t>
  </si>
  <si>
    <t>Линейка пластиковая</t>
  </si>
  <si>
    <t xml:space="preserve">Липкий блок </t>
  </si>
  <si>
    <t>Маркер текстовый</t>
  </si>
  <si>
    <t xml:space="preserve">Маркер особый перманентный </t>
  </si>
  <si>
    <t>Набор пластиковых самоклеющихся закладок (этикеток)</t>
  </si>
  <si>
    <t>Ножницы металлические 180мм</t>
  </si>
  <si>
    <t>Нумератор 8-разрядный</t>
  </si>
  <si>
    <t>Нумератор 10-разрядный</t>
  </si>
  <si>
    <t>Папка-регистратор с арочным механизмом 50мм</t>
  </si>
  <si>
    <t>Папка-регистратор с арочным механизмом 75мм</t>
  </si>
  <si>
    <t>Папка пластиковая с 2-мя кольцами</t>
  </si>
  <si>
    <t xml:space="preserve"> Уголок пластиковый</t>
  </si>
  <si>
    <t xml:space="preserve">Скоросшиватель пластиковый </t>
  </si>
  <si>
    <t>Скоросшиватель пластиковый 150мк</t>
  </si>
  <si>
    <t xml:space="preserve">Папка планшет с крышкой </t>
  </si>
  <si>
    <t>Папка-обложка «Дело»</t>
  </si>
  <si>
    <t>Папка-скоросшиватель "Дело"</t>
  </si>
  <si>
    <t xml:space="preserve">Папка с завязками "Дело" </t>
  </si>
  <si>
    <t>Папка пластиковая с резинками</t>
  </si>
  <si>
    <t>Папка с 20 файлами</t>
  </si>
  <si>
    <t>Папка пластиковая с боковым прижимом</t>
  </si>
  <si>
    <t>Ручка шариковая синяя</t>
  </si>
  <si>
    <t>Ручка шариковая цветная</t>
  </si>
  <si>
    <t>Стержень шариковый синий</t>
  </si>
  <si>
    <t>Ручка гелевая</t>
  </si>
  <si>
    <t>Скобы №24/6</t>
  </si>
  <si>
    <t xml:space="preserve">Скобы  №10 </t>
  </si>
  <si>
    <t>Лента клейкая 19мм</t>
  </si>
  <si>
    <t>Лента клейкая 50 мм</t>
  </si>
  <si>
    <t>Скрепки 28мм</t>
  </si>
  <si>
    <t>Скрепки 51мм</t>
  </si>
  <si>
    <t xml:space="preserve">Гель для увлажнения пальцев </t>
  </si>
  <si>
    <t xml:space="preserve">Степлер №24/6 </t>
  </si>
  <si>
    <t>Степлер №10</t>
  </si>
  <si>
    <t xml:space="preserve">Точилка </t>
  </si>
  <si>
    <t>Тетрадь 18л</t>
  </si>
  <si>
    <t>Тетрадь 48л</t>
  </si>
  <si>
    <t>Термолента для фискальных регистраторов (чековая лента)</t>
  </si>
  <si>
    <t xml:space="preserve">Файл </t>
  </si>
  <si>
    <t xml:space="preserve">Фотобумага А4, односторон., глянцевая, 200гр/м2. </t>
  </si>
  <si>
    <t>Фотобумага, А4, двухст., матовая, 200гр/м2.</t>
  </si>
  <si>
    <t>Фотобумага А4, одностор., матовая, 200гр/м2</t>
  </si>
  <si>
    <t>Краска штемпельная «TRODAT»</t>
  </si>
  <si>
    <t xml:space="preserve">Корректура </t>
  </si>
  <si>
    <t>Корректура -ручка</t>
  </si>
  <si>
    <t xml:space="preserve">Нож канцелярский </t>
  </si>
  <si>
    <t xml:space="preserve">Шпагат джутовый </t>
  </si>
  <si>
    <t xml:space="preserve">Нитки </t>
  </si>
  <si>
    <t xml:space="preserve">Резинка  банковская </t>
  </si>
  <si>
    <t>Кнопки силовые</t>
  </si>
  <si>
    <t>Лоток для бумаг вертикальный</t>
  </si>
  <si>
    <t>Лоток для бумаг горизонтальный</t>
  </si>
  <si>
    <t>Игла для переплетных работ</t>
  </si>
  <si>
    <t>Термолента для систем «Электронное управление очередью»</t>
  </si>
  <si>
    <t>Термолента для платежных терминалов</t>
  </si>
  <si>
    <t>Конверт «куда-кому» Е65 (110*220) стрип</t>
  </si>
  <si>
    <t>Конверт «куда-кому» С5 (162*229) стрип</t>
  </si>
  <si>
    <t>Конверт спецбланк с окошком С5 (162*229) стрип</t>
  </si>
  <si>
    <t>Гребни для переплета (6мм)</t>
  </si>
  <si>
    <t>Гребни для переплета (8мм)</t>
  </si>
  <si>
    <t>Гребни для переплета (10мм)</t>
  </si>
  <si>
    <t>Гребни для переплета (12мм)</t>
  </si>
  <si>
    <t>Гребни для переплета (14мм)</t>
  </si>
  <si>
    <t>Набор карандашей цветных 24 цвета</t>
  </si>
  <si>
    <t>шт.</t>
  </si>
  <si>
    <t>пачка</t>
  </si>
  <si>
    <t>упак.</t>
  </si>
  <si>
    <t xml:space="preserve">шт. </t>
  </si>
  <si>
    <t>лист</t>
  </si>
  <si>
    <t>упак</t>
  </si>
  <si>
    <t>набор</t>
  </si>
  <si>
    <t>Калькулятор 16-разрядный</t>
  </si>
  <si>
    <t>Конверт "куда-кому" С4  (229*324) стрип</t>
  </si>
  <si>
    <t>Гребни для переплета (38мм)</t>
  </si>
  <si>
    <t>Гребни для переплета (51мм)</t>
  </si>
  <si>
    <t>Ручка на подставке с пружиной</t>
  </si>
  <si>
    <t>Набор настольный вращающийся 12 предметов</t>
  </si>
  <si>
    <t xml:space="preserve">Календарь настольный перекидной 2022г </t>
  </si>
  <si>
    <t>Конверт С5 без подсказа (162*229) стрип</t>
  </si>
  <si>
    <t>Форма Коммерческого предложения Участника</t>
  </si>
  <si>
    <t>Наименование предлагаемой продукции (товары, работы, услуги)</t>
  </si>
  <si>
    <t>Предлагаемая цена одной единицы продукции
(руб. без НДС)</t>
  </si>
  <si>
    <t>Итоговая стоимость позиции
(руб. без НДС)</t>
  </si>
  <si>
    <r>
      <t xml:space="preserve">Страна происхождения товара
</t>
    </r>
    <r>
      <rPr>
        <i/>
        <sz val="1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</si>
  <si>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r>
      <t>Начальная (максимальная) цена Договора / цена лота: руб. (без учета НДС)</t>
    </r>
    <r>
      <rPr>
        <sz val="12"/>
        <color rgb="FF002060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</si>
</sst>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sz val="10"/>
      <color rgb="FF00206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top" wrapText="1"/>
    </xf>
    <xf numFmtId="4" fontId="2" fillId="4" borderId="18" xfId="0" applyNumberFormat="1" applyFont="1" applyFill="1" applyBorder="1" applyAlignment="1">
      <alignment horizontal="center" vertical="top" wrapText="1"/>
    </xf>
    <xf numFmtId="4" fontId="8" fillId="6" borderId="6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7" borderId="22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5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1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vertical="center" wrapText="1"/>
    </xf>
    <xf numFmtId="4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>
      <alignment horizontal="center" vertical="center" wrapText="1"/>
    </xf>
    <xf numFmtId="4" fontId="8" fillId="6" borderId="31" xfId="0" applyNumberFormat="1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2" fillId="6" borderId="33" xfId="0" applyFont="1" applyFill="1" applyBorder="1" applyAlignment="1">
      <alignment horizontal="center" vertical="center"/>
    </xf>
    <xf numFmtId="0" fontId="12" fillId="6" borderId="34" xfId="0" applyNumberFormat="1" applyFont="1" applyFill="1" applyBorder="1" applyAlignment="1">
      <alignment horizontal="left" vertical="center" wrapText="1"/>
    </xf>
    <xf numFmtId="49" fontId="16" fillId="2" borderId="35" xfId="0" applyNumberFormat="1" applyFont="1" applyFill="1" applyBorder="1" applyAlignment="1" applyProtection="1">
      <alignment horizontal="left" vertical="center" wrapText="1"/>
      <protection locked="0"/>
    </xf>
    <xf numFmtId="3" fontId="12" fillId="6" borderId="35" xfId="0" applyNumberFormat="1" applyFont="1" applyFill="1" applyBorder="1" applyAlignment="1">
      <alignment horizontal="center" vertical="center" wrapText="1"/>
    </xf>
    <xf numFmtId="4" fontId="12" fillId="6" borderId="35" xfId="0" applyNumberFormat="1" applyFont="1" applyFill="1" applyBorder="1" applyAlignment="1">
      <alignment horizontal="right" vertical="center" wrapText="1"/>
    </xf>
    <xf numFmtId="4" fontId="16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6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9" fontId="8" fillId="2" borderId="36" xfId="0" applyNumberFormat="1" applyFont="1" applyFill="1" applyBorder="1" applyAlignment="1" applyProtection="1">
      <alignment horizontal="center" vertical="top" wrapText="1"/>
    </xf>
    <xf numFmtId="0" fontId="7" fillId="5" borderId="19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 applyProtection="1">
      <alignment horizontal="right" vertical="center" wrapText="1"/>
    </xf>
    <xf numFmtId="4" fontId="9" fillId="4" borderId="8" xfId="0" applyNumberFormat="1" applyFont="1" applyFill="1" applyBorder="1" applyAlignment="1" applyProtection="1">
      <alignment horizontal="right" vertical="center" wrapText="1"/>
    </xf>
    <xf numFmtId="4" fontId="8" fillId="4" borderId="16" xfId="0" applyNumberFormat="1" applyFont="1" applyFill="1" applyBorder="1" applyAlignment="1" applyProtection="1">
      <alignment horizontal="right" vertical="top" wrapText="1"/>
    </xf>
    <xf numFmtId="4" fontId="8" fillId="4" borderId="17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  <xf numFmtId="4" fontId="5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9"/>
  <sheetViews>
    <sheetView tabSelected="1" zoomScale="115" zoomScaleNormal="115" workbookViewId="0">
      <selection activeCell="G99" sqref="G99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5" width="6.5703125" customWidth="1"/>
    <col min="6" max="6" width="12.7109375" style="32" customWidth="1"/>
    <col min="7" max="7" width="15.7109375" customWidth="1"/>
    <col min="8" max="8" width="9.7109375" customWidth="1"/>
    <col min="9" max="9" width="6" customWidth="1"/>
    <col min="10" max="10" width="25" customWidth="1"/>
    <col min="11" max="11" width="16.140625" customWidth="1"/>
    <col min="12" max="12" width="11.5703125" customWidth="1"/>
    <col min="13" max="13" width="14.140625" customWidth="1"/>
    <col min="14" max="14" width="13.85546875" customWidth="1"/>
    <col min="15" max="15" width="7.7109375" customWidth="1"/>
    <col min="16" max="16" width="15.7109375" customWidth="1"/>
  </cols>
  <sheetData>
    <row r="1" spans="1:26" ht="18.75" x14ac:dyDescent="0.25">
      <c r="B1" s="63" t="s">
        <v>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thickBot="1" x14ac:dyDescent="0.3">
      <c r="B2" s="1"/>
      <c r="C2" s="1"/>
      <c r="D2" s="1"/>
      <c r="E2" s="1"/>
      <c r="F2" s="2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 x14ac:dyDescent="0.3">
      <c r="B3" s="64" t="s">
        <v>115</v>
      </c>
      <c r="C3" s="65"/>
      <c r="D3" s="65"/>
      <c r="E3" s="65"/>
      <c r="F3" s="66"/>
      <c r="G3" s="78">
        <v>3164752.92</v>
      </c>
      <c r="H3" s="1"/>
      <c r="I3" s="1"/>
      <c r="J3" s="60"/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B4" s="71"/>
      <c r="C4" s="71"/>
      <c r="D4" s="71"/>
      <c r="E4" s="71"/>
      <c r="F4" s="71"/>
      <c r="G4" s="7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6" ht="6" customHeight="1" x14ac:dyDescent="0.25">
      <c r="B5" s="1"/>
      <c r="C5" s="1"/>
      <c r="D5" s="1"/>
      <c r="E5" s="1"/>
      <c r="F5" s="29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6" ht="7.5" customHeight="1" thickBot="1" x14ac:dyDescent="0.3">
      <c r="B6" s="1"/>
      <c r="C6" s="1"/>
      <c r="D6" s="1"/>
      <c r="E6" s="1"/>
      <c r="F6" s="29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6" ht="16.5" thickBot="1" x14ac:dyDescent="0.3">
      <c r="B7" s="72" t="s">
        <v>9</v>
      </c>
      <c r="C7" s="73"/>
      <c r="D7" s="74"/>
      <c r="E7" s="74"/>
      <c r="F7" s="74"/>
      <c r="G7" s="75"/>
      <c r="H7" s="1"/>
      <c r="I7" s="72" t="s">
        <v>110</v>
      </c>
      <c r="J7" s="73"/>
      <c r="K7" s="74"/>
      <c r="L7" s="74"/>
      <c r="M7" s="74"/>
      <c r="N7" s="74"/>
      <c r="O7" s="74"/>
      <c r="P7" s="74"/>
      <c r="Q7" s="1"/>
    </row>
    <row r="8" spans="1:26" ht="141" thickBot="1" x14ac:dyDescent="0.3">
      <c r="B8" s="5" t="s">
        <v>2</v>
      </c>
      <c r="C8" s="6" t="s">
        <v>0</v>
      </c>
      <c r="D8" s="6" t="s">
        <v>6</v>
      </c>
      <c r="E8" s="7" t="s">
        <v>3</v>
      </c>
      <c r="F8" s="30" t="s">
        <v>7</v>
      </c>
      <c r="G8" s="8" t="s">
        <v>8</v>
      </c>
      <c r="H8" s="1"/>
      <c r="I8" s="5" t="s">
        <v>2</v>
      </c>
      <c r="J8" s="6" t="s">
        <v>111</v>
      </c>
      <c r="K8" s="6" t="s">
        <v>114</v>
      </c>
      <c r="L8" s="7" t="s">
        <v>6</v>
      </c>
      <c r="M8" s="6" t="s">
        <v>7</v>
      </c>
      <c r="N8" s="6" t="s">
        <v>112</v>
      </c>
      <c r="O8" s="6" t="s">
        <v>3</v>
      </c>
      <c r="P8" s="30" t="s">
        <v>113</v>
      </c>
      <c r="Q8" s="1"/>
    </row>
    <row r="9" spans="1:26" ht="15.75" thickBot="1" x14ac:dyDescent="0.3">
      <c r="A9" s="4"/>
      <c r="B9" s="17">
        <v>1</v>
      </c>
      <c r="C9" s="14" t="s">
        <v>14</v>
      </c>
      <c r="D9" s="20" t="s">
        <v>95</v>
      </c>
      <c r="E9" s="44">
        <v>55</v>
      </c>
      <c r="F9" s="31">
        <v>30.47</v>
      </c>
      <c r="G9" s="12">
        <f>ROUND(F9*E9,2)</f>
        <v>1675.85</v>
      </c>
      <c r="H9" s="1"/>
      <c r="I9" s="53">
        <f t="shared" ref="I9:I40" si="0">B9</f>
        <v>1</v>
      </c>
      <c r="J9" s="54" t="str">
        <f t="shared" ref="J9:J40" si="1">C9</f>
        <v>Антистеплер</v>
      </c>
      <c r="K9" s="55"/>
      <c r="L9" s="56" t="str">
        <f t="shared" ref="L9:L40" si="2">D9</f>
        <v>шт.</v>
      </c>
      <c r="M9" s="57">
        <f>F9</f>
        <v>30.47</v>
      </c>
      <c r="N9" s="58"/>
      <c r="O9" s="56">
        <f t="shared" ref="O9:O40" si="3">E9</f>
        <v>55</v>
      </c>
      <c r="P9" s="59">
        <f>N9*O9</f>
        <v>0</v>
      </c>
      <c r="Q9" s="1"/>
    </row>
    <row r="10" spans="1:26" ht="15.75" thickBot="1" x14ac:dyDescent="0.3">
      <c r="A10" s="4"/>
      <c r="B10" s="18">
        <v>2</v>
      </c>
      <c r="C10" s="15" t="s">
        <v>15</v>
      </c>
      <c r="D10" s="21" t="s">
        <v>95</v>
      </c>
      <c r="E10" s="40">
        <v>309</v>
      </c>
      <c r="F10" s="31">
        <v>45.78</v>
      </c>
      <c r="G10" s="12">
        <f t="shared" ref="G10:G41" si="4">F10*E10</f>
        <v>14146.02</v>
      </c>
      <c r="H10" s="1"/>
      <c r="I10" s="53">
        <f t="shared" si="0"/>
        <v>2</v>
      </c>
      <c r="J10" s="54" t="str">
        <f t="shared" si="1"/>
        <v>Блокнот (А-5)</v>
      </c>
      <c r="K10" s="55"/>
      <c r="L10" s="56" t="str">
        <f t="shared" si="2"/>
        <v>шт.</v>
      </c>
      <c r="M10" s="57">
        <f t="shared" ref="M10:M73" si="5">F10</f>
        <v>45.78</v>
      </c>
      <c r="N10" s="58"/>
      <c r="O10" s="56">
        <f t="shared" si="3"/>
        <v>309</v>
      </c>
      <c r="P10" s="59">
        <f t="shared" ref="P10:P73" si="6">N10*O10</f>
        <v>0</v>
      </c>
      <c r="Q10" s="1"/>
    </row>
    <row r="11" spans="1:26" ht="19.5" customHeight="1" thickBot="1" x14ac:dyDescent="0.3">
      <c r="A11" s="4"/>
      <c r="B11" s="19">
        <v>3</v>
      </c>
      <c r="C11" s="16" t="s">
        <v>16</v>
      </c>
      <c r="D11" s="21" t="s">
        <v>96</v>
      </c>
      <c r="E11" s="50">
        <v>8314</v>
      </c>
      <c r="F11" s="31">
        <v>226.59</v>
      </c>
      <c r="G11" s="12">
        <f t="shared" si="4"/>
        <v>1883869.26</v>
      </c>
      <c r="H11" s="1"/>
      <c r="I11" s="53">
        <f t="shared" si="0"/>
        <v>3</v>
      </c>
      <c r="J11" s="54" t="str">
        <f t="shared" si="1"/>
        <v>Бумага А4</v>
      </c>
      <c r="K11" s="55"/>
      <c r="L11" s="56" t="str">
        <f t="shared" si="2"/>
        <v>пачка</v>
      </c>
      <c r="M11" s="57">
        <f t="shared" si="5"/>
        <v>226.59</v>
      </c>
      <c r="N11" s="58"/>
      <c r="O11" s="56">
        <f t="shared" si="3"/>
        <v>8314</v>
      </c>
      <c r="P11" s="59">
        <f t="shared" si="6"/>
        <v>0</v>
      </c>
      <c r="Q11" s="1"/>
    </row>
    <row r="12" spans="1:26" ht="19.5" customHeight="1" thickBot="1" x14ac:dyDescent="0.3">
      <c r="A12" s="4"/>
      <c r="B12" s="18">
        <v>4</v>
      </c>
      <c r="C12" s="15" t="s">
        <v>17</v>
      </c>
      <c r="D12" s="21" t="s">
        <v>95</v>
      </c>
      <c r="E12" s="40">
        <v>233</v>
      </c>
      <c r="F12" s="31">
        <v>116.52</v>
      </c>
      <c r="G12" s="12">
        <f t="shared" si="4"/>
        <v>27149.16</v>
      </c>
      <c r="H12" s="1"/>
      <c r="I12" s="53">
        <f t="shared" si="0"/>
        <v>4</v>
      </c>
      <c r="J12" s="54" t="str">
        <f t="shared" si="1"/>
        <v>Бумага для заметок (куб)</v>
      </c>
      <c r="K12" s="55"/>
      <c r="L12" s="56" t="str">
        <f t="shared" si="2"/>
        <v>шт.</v>
      </c>
      <c r="M12" s="57">
        <f t="shared" si="5"/>
        <v>116.52</v>
      </c>
      <c r="N12" s="58"/>
      <c r="O12" s="56">
        <f t="shared" si="3"/>
        <v>233</v>
      </c>
      <c r="P12" s="59">
        <f t="shared" si="6"/>
        <v>0</v>
      </c>
      <c r="Q12" s="1"/>
    </row>
    <row r="13" spans="1:26" ht="26.25" customHeight="1" thickBot="1" x14ac:dyDescent="0.3">
      <c r="A13" s="4"/>
      <c r="B13" s="18">
        <v>5</v>
      </c>
      <c r="C13" s="15" t="s">
        <v>18</v>
      </c>
      <c r="D13" s="21" t="s">
        <v>95</v>
      </c>
      <c r="E13" s="40">
        <v>71</v>
      </c>
      <c r="F13" s="31">
        <v>46.08</v>
      </c>
      <c r="G13" s="12">
        <f t="shared" si="4"/>
        <v>3271.68</v>
      </c>
      <c r="H13" s="1"/>
      <c r="I13" s="53">
        <f t="shared" si="0"/>
        <v>5</v>
      </c>
      <c r="J13" s="54" t="str">
        <f t="shared" si="1"/>
        <v>Бокс (подставка) для блока непроклеенного</v>
      </c>
      <c r="K13" s="55"/>
      <c r="L13" s="56" t="str">
        <f t="shared" si="2"/>
        <v>шт.</v>
      </c>
      <c r="M13" s="57">
        <f t="shared" si="5"/>
        <v>46.08</v>
      </c>
      <c r="N13" s="58"/>
      <c r="O13" s="56">
        <f t="shared" si="3"/>
        <v>71</v>
      </c>
      <c r="P13" s="59">
        <f t="shared" si="6"/>
        <v>0</v>
      </c>
      <c r="Q13" s="1"/>
    </row>
    <row r="14" spans="1:26" ht="15.75" thickBot="1" x14ac:dyDescent="0.3">
      <c r="A14" s="4"/>
      <c r="B14" s="18">
        <v>6</v>
      </c>
      <c r="C14" s="15" t="s">
        <v>19</v>
      </c>
      <c r="D14" s="21" t="s">
        <v>95</v>
      </c>
      <c r="E14" s="40">
        <v>4</v>
      </c>
      <c r="F14" s="31">
        <v>152.63999999999999</v>
      </c>
      <c r="G14" s="12">
        <f t="shared" si="4"/>
        <v>610.55999999999995</v>
      </c>
      <c r="H14" s="1"/>
      <c r="I14" s="53">
        <f t="shared" si="0"/>
        <v>6</v>
      </c>
      <c r="J14" s="54" t="str">
        <f t="shared" si="1"/>
        <v>Бумага для факса</v>
      </c>
      <c r="K14" s="55"/>
      <c r="L14" s="56" t="str">
        <f t="shared" si="2"/>
        <v>шт.</v>
      </c>
      <c r="M14" s="57">
        <f t="shared" si="5"/>
        <v>152.63999999999999</v>
      </c>
      <c r="N14" s="58"/>
      <c r="O14" s="56">
        <f t="shared" si="3"/>
        <v>4</v>
      </c>
      <c r="P14" s="59">
        <f t="shared" si="6"/>
        <v>0</v>
      </c>
      <c r="Q14" s="1"/>
    </row>
    <row r="15" spans="1:26" ht="15.75" thickBot="1" x14ac:dyDescent="0.3">
      <c r="A15" s="4"/>
      <c r="B15" s="18">
        <v>7</v>
      </c>
      <c r="C15" s="15" t="s">
        <v>20</v>
      </c>
      <c r="D15" s="21" t="s">
        <v>96</v>
      </c>
      <c r="E15" s="40">
        <v>7</v>
      </c>
      <c r="F15" s="31">
        <v>109.46</v>
      </c>
      <c r="G15" s="12">
        <f t="shared" si="4"/>
        <v>766.21999999999991</v>
      </c>
      <c r="H15" s="1"/>
      <c r="I15" s="53">
        <f t="shared" si="0"/>
        <v>7</v>
      </c>
      <c r="J15" s="54" t="str">
        <f t="shared" si="1"/>
        <v>Бумага копировальная</v>
      </c>
      <c r="K15" s="55"/>
      <c r="L15" s="56" t="str">
        <f t="shared" si="2"/>
        <v>пачка</v>
      </c>
      <c r="M15" s="57">
        <f t="shared" si="5"/>
        <v>109.46</v>
      </c>
      <c r="N15" s="58"/>
      <c r="O15" s="56">
        <f t="shared" si="3"/>
        <v>7</v>
      </c>
      <c r="P15" s="59">
        <f t="shared" si="6"/>
        <v>0</v>
      </c>
      <c r="Q15" s="1"/>
    </row>
    <row r="16" spans="1:26" ht="15.75" thickBot="1" x14ac:dyDescent="0.3">
      <c r="A16" s="4"/>
      <c r="B16" s="18">
        <v>8</v>
      </c>
      <c r="C16" s="15" t="s">
        <v>21</v>
      </c>
      <c r="D16" s="21" t="s">
        <v>95</v>
      </c>
      <c r="E16" s="40">
        <v>25</v>
      </c>
      <c r="F16" s="31">
        <v>321.94</v>
      </c>
      <c r="G16" s="12">
        <f t="shared" si="4"/>
        <v>8048.5</v>
      </c>
      <c r="H16" s="1"/>
      <c r="I16" s="53">
        <f t="shared" si="0"/>
        <v>8</v>
      </c>
      <c r="J16" s="54" t="str">
        <f t="shared" si="1"/>
        <v xml:space="preserve">Дырокол </v>
      </c>
      <c r="K16" s="55"/>
      <c r="L16" s="56" t="str">
        <f t="shared" si="2"/>
        <v>шт.</v>
      </c>
      <c r="M16" s="57">
        <f t="shared" si="5"/>
        <v>321.94</v>
      </c>
      <c r="N16" s="58"/>
      <c r="O16" s="56">
        <f t="shared" si="3"/>
        <v>25</v>
      </c>
      <c r="P16" s="59">
        <f t="shared" si="6"/>
        <v>0</v>
      </c>
      <c r="Q16" s="1"/>
    </row>
    <row r="17" spans="1:17" ht="15.75" thickBot="1" x14ac:dyDescent="0.3">
      <c r="A17" s="4"/>
      <c r="B17" s="18">
        <v>9</v>
      </c>
      <c r="C17" s="15" t="s">
        <v>22</v>
      </c>
      <c r="D17" s="21" t="s">
        <v>97</v>
      </c>
      <c r="E17" s="40">
        <v>103</v>
      </c>
      <c r="F17" s="31">
        <v>29.25</v>
      </c>
      <c r="G17" s="12">
        <f t="shared" si="4"/>
        <v>3012.75</v>
      </c>
      <c r="H17" s="1"/>
      <c r="I17" s="53">
        <f t="shared" si="0"/>
        <v>9</v>
      </c>
      <c r="J17" s="54" t="str">
        <f t="shared" si="1"/>
        <v>Зажим для бумаг 19 мм</v>
      </c>
      <c r="K17" s="55"/>
      <c r="L17" s="56" t="str">
        <f t="shared" si="2"/>
        <v>упак.</v>
      </c>
      <c r="M17" s="57">
        <f t="shared" si="5"/>
        <v>29.25</v>
      </c>
      <c r="N17" s="58"/>
      <c r="O17" s="56">
        <f t="shared" si="3"/>
        <v>103</v>
      </c>
      <c r="P17" s="59">
        <f t="shared" si="6"/>
        <v>0</v>
      </c>
      <c r="Q17" s="1"/>
    </row>
    <row r="18" spans="1:17" ht="15.75" thickBot="1" x14ac:dyDescent="0.3">
      <c r="A18" s="4"/>
      <c r="B18" s="18">
        <v>10</v>
      </c>
      <c r="C18" s="15" t="s">
        <v>23</v>
      </c>
      <c r="D18" s="21" t="s">
        <v>97</v>
      </c>
      <c r="E18" s="40">
        <v>94</v>
      </c>
      <c r="F18" s="31">
        <v>42.58</v>
      </c>
      <c r="G18" s="12">
        <f t="shared" si="4"/>
        <v>4002.52</v>
      </c>
      <c r="H18" s="1"/>
      <c r="I18" s="53">
        <f t="shared" si="0"/>
        <v>10</v>
      </c>
      <c r="J18" s="54" t="str">
        <f t="shared" si="1"/>
        <v>Зажим для бумаг 25 мм</v>
      </c>
      <c r="K18" s="55"/>
      <c r="L18" s="56" t="str">
        <f t="shared" si="2"/>
        <v>упак.</v>
      </c>
      <c r="M18" s="57">
        <f t="shared" si="5"/>
        <v>42.58</v>
      </c>
      <c r="N18" s="58"/>
      <c r="O18" s="56">
        <f t="shared" si="3"/>
        <v>94</v>
      </c>
      <c r="P18" s="59">
        <f t="shared" si="6"/>
        <v>0</v>
      </c>
      <c r="Q18" s="1"/>
    </row>
    <row r="19" spans="1:17" ht="15.75" thickBot="1" x14ac:dyDescent="0.3">
      <c r="A19" s="4"/>
      <c r="B19" s="18">
        <v>11</v>
      </c>
      <c r="C19" s="15" t="s">
        <v>24</v>
      </c>
      <c r="D19" s="21" t="s">
        <v>97</v>
      </c>
      <c r="E19" s="40">
        <v>63</v>
      </c>
      <c r="F19" s="31">
        <v>63.04</v>
      </c>
      <c r="G19" s="12">
        <f t="shared" si="4"/>
        <v>3971.52</v>
      </c>
      <c r="H19" s="1"/>
      <c r="I19" s="53">
        <f t="shared" si="0"/>
        <v>11</v>
      </c>
      <c r="J19" s="54" t="str">
        <f t="shared" si="1"/>
        <v>Зажим для бумаг 32 мм</v>
      </c>
      <c r="K19" s="55"/>
      <c r="L19" s="56" t="str">
        <f t="shared" si="2"/>
        <v>упак.</v>
      </c>
      <c r="M19" s="57">
        <f t="shared" si="5"/>
        <v>63.04</v>
      </c>
      <c r="N19" s="58"/>
      <c r="O19" s="56">
        <f t="shared" si="3"/>
        <v>63</v>
      </c>
      <c r="P19" s="59">
        <f t="shared" si="6"/>
        <v>0</v>
      </c>
      <c r="Q19" s="1"/>
    </row>
    <row r="20" spans="1:17" ht="15.75" thickBot="1" x14ac:dyDescent="0.3">
      <c r="A20" s="4"/>
      <c r="B20" s="18">
        <v>12</v>
      </c>
      <c r="C20" s="15" t="s">
        <v>25</v>
      </c>
      <c r="D20" s="21" t="s">
        <v>97</v>
      </c>
      <c r="E20" s="40">
        <v>65</v>
      </c>
      <c r="F20" s="31">
        <v>124.89</v>
      </c>
      <c r="G20" s="12">
        <f t="shared" si="4"/>
        <v>8117.85</v>
      </c>
      <c r="H20" s="1"/>
      <c r="I20" s="53">
        <f t="shared" si="0"/>
        <v>12</v>
      </c>
      <c r="J20" s="54" t="str">
        <f t="shared" si="1"/>
        <v>Зажим для бумаг 51 мм</v>
      </c>
      <c r="K20" s="55"/>
      <c r="L20" s="56" t="str">
        <f t="shared" si="2"/>
        <v>упак.</v>
      </c>
      <c r="M20" s="57">
        <f t="shared" si="5"/>
        <v>124.89</v>
      </c>
      <c r="N20" s="58"/>
      <c r="O20" s="56">
        <f t="shared" si="3"/>
        <v>65</v>
      </c>
      <c r="P20" s="59">
        <f t="shared" si="6"/>
        <v>0</v>
      </c>
      <c r="Q20" s="1"/>
    </row>
    <row r="21" spans="1:17" ht="26.25" thickBot="1" x14ac:dyDescent="0.3">
      <c r="A21" s="4"/>
      <c r="B21" s="18">
        <v>13</v>
      </c>
      <c r="C21" s="15" t="s">
        <v>108</v>
      </c>
      <c r="D21" s="21" t="s">
        <v>95</v>
      </c>
      <c r="E21" s="40">
        <v>230</v>
      </c>
      <c r="F21" s="31">
        <v>58.83</v>
      </c>
      <c r="G21" s="12">
        <f t="shared" si="4"/>
        <v>13530.9</v>
      </c>
      <c r="H21" s="1"/>
      <c r="I21" s="53">
        <f t="shared" si="0"/>
        <v>13</v>
      </c>
      <c r="J21" s="54" t="str">
        <f t="shared" si="1"/>
        <v xml:space="preserve">Календарь настольный перекидной 2022г </v>
      </c>
      <c r="K21" s="55"/>
      <c r="L21" s="56" t="str">
        <f t="shared" si="2"/>
        <v>шт.</v>
      </c>
      <c r="M21" s="57">
        <f t="shared" si="5"/>
        <v>58.83</v>
      </c>
      <c r="N21" s="58"/>
      <c r="O21" s="56">
        <f t="shared" si="3"/>
        <v>230</v>
      </c>
      <c r="P21" s="59">
        <f t="shared" si="6"/>
        <v>0</v>
      </c>
      <c r="Q21" s="1"/>
    </row>
    <row r="22" spans="1:17" ht="26.25" thickBot="1" x14ac:dyDescent="0.3">
      <c r="A22" s="4"/>
      <c r="B22" s="18">
        <v>14</v>
      </c>
      <c r="C22" s="15" t="s">
        <v>26</v>
      </c>
      <c r="D22" s="21" t="s">
        <v>95</v>
      </c>
      <c r="E22" s="40">
        <v>652</v>
      </c>
      <c r="F22" s="31">
        <v>10.65</v>
      </c>
      <c r="G22" s="12">
        <f t="shared" si="4"/>
        <v>6943.8</v>
      </c>
      <c r="H22" s="1"/>
      <c r="I22" s="53">
        <f t="shared" si="0"/>
        <v>14</v>
      </c>
      <c r="J22" s="54" t="str">
        <f t="shared" si="1"/>
        <v>Карандаш технический НВ (ТМ)</v>
      </c>
      <c r="K22" s="55"/>
      <c r="L22" s="56" t="str">
        <f t="shared" si="2"/>
        <v>шт.</v>
      </c>
      <c r="M22" s="57">
        <f t="shared" si="5"/>
        <v>10.65</v>
      </c>
      <c r="N22" s="58"/>
      <c r="O22" s="56">
        <f t="shared" si="3"/>
        <v>652</v>
      </c>
      <c r="P22" s="59">
        <f t="shared" si="6"/>
        <v>0</v>
      </c>
      <c r="Q22" s="1"/>
    </row>
    <row r="23" spans="1:17" ht="15.75" thickBot="1" x14ac:dyDescent="0.3">
      <c r="A23" s="4"/>
      <c r="B23" s="18">
        <v>15</v>
      </c>
      <c r="C23" s="15" t="s">
        <v>27</v>
      </c>
      <c r="D23" s="21" t="s">
        <v>95</v>
      </c>
      <c r="E23" s="40">
        <v>341</v>
      </c>
      <c r="F23" s="31">
        <v>23.84</v>
      </c>
      <c r="G23" s="12">
        <f t="shared" si="4"/>
        <v>8129.44</v>
      </c>
      <c r="H23" s="1"/>
      <c r="I23" s="53">
        <f t="shared" si="0"/>
        <v>15</v>
      </c>
      <c r="J23" s="54" t="str">
        <f t="shared" si="1"/>
        <v>Клей - карандаш</v>
      </c>
      <c r="K23" s="55"/>
      <c r="L23" s="56" t="str">
        <f t="shared" si="2"/>
        <v>шт.</v>
      </c>
      <c r="M23" s="57">
        <f t="shared" si="5"/>
        <v>23.84</v>
      </c>
      <c r="N23" s="58"/>
      <c r="O23" s="56">
        <f t="shared" si="3"/>
        <v>341</v>
      </c>
      <c r="P23" s="59">
        <f t="shared" si="6"/>
        <v>0</v>
      </c>
      <c r="Q23" s="1"/>
    </row>
    <row r="24" spans="1:17" ht="15.75" thickBot="1" x14ac:dyDescent="0.3">
      <c r="A24" s="4"/>
      <c r="B24" s="18">
        <v>16</v>
      </c>
      <c r="C24" s="15" t="s">
        <v>28</v>
      </c>
      <c r="D24" s="21" t="s">
        <v>95</v>
      </c>
      <c r="E24" s="40">
        <v>457</v>
      </c>
      <c r="F24" s="31">
        <v>45.7</v>
      </c>
      <c r="G24" s="12">
        <f t="shared" si="4"/>
        <v>20884.900000000001</v>
      </c>
      <c r="H24" s="1"/>
      <c r="I24" s="53">
        <f t="shared" si="0"/>
        <v>16</v>
      </c>
      <c r="J24" s="54" t="str">
        <f t="shared" si="1"/>
        <v>Клей ПВА (роллер)</v>
      </c>
      <c r="K24" s="55"/>
      <c r="L24" s="56" t="str">
        <f t="shared" si="2"/>
        <v>шт.</v>
      </c>
      <c r="M24" s="57">
        <f t="shared" si="5"/>
        <v>45.7</v>
      </c>
      <c r="N24" s="58"/>
      <c r="O24" s="56">
        <f t="shared" si="3"/>
        <v>457</v>
      </c>
      <c r="P24" s="59">
        <f t="shared" si="6"/>
        <v>0</v>
      </c>
      <c r="Q24" s="1"/>
    </row>
    <row r="25" spans="1:17" ht="15.75" thickBot="1" x14ac:dyDescent="0.3">
      <c r="A25" s="4"/>
      <c r="B25" s="18">
        <v>17</v>
      </c>
      <c r="C25" s="15" t="s">
        <v>29</v>
      </c>
      <c r="D25" s="21" t="s">
        <v>95</v>
      </c>
      <c r="E25" s="40">
        <v>122</v>
      </c>
      <c r="F25" s="31">
        <v>141.35</v>
      </c>
      <c r="G25" s="12">
        <f t="shared" si="4"/>
        <v>17244.7</v>
      </c>
      <c r="H25" s="1"/>
      <c r="I25" s="53">
        <f t="shared" si="0"/>
        <v>17</v>
      </c>
      <c r="J25" s="54" t="str">
        <f t="shared" si="1"/>
        <v xml:space="preserve">Книга учета </v>
      </c>
      <c r="K25" s="55"/>
      <c r="L25" s="56" t="str">
        <f t="shared" si="2"/>
        <v>шт.</v>
      </c>
      <c r="M25" s="57">
        <f t="shared" si="5"/>
        <v>141.35</v>
      </c>
      <c r="N25" s="58"/>
      <c r="O25" s="56">
        <f t="shared" si="3"/>
        <v>122</v>
      </c>
      <c r="P25" s="59">
        <f t="shared" si="6"/>
        <v>0</v>
      </c>
      <c r="Q25" s="1"/>
    </row>
    <row r="26" spans="1:17" ht="15.75" thickBot="1" x14ac:dyDescent="0.3">
      <c r="A26" s="4"/>
      <c r="B26" s="18">
        <v>18</v>
      </c>
      <c r="C26" s="15" t="s">
        <v>30</v>
      </c>
      <c r="D26" s="21" t="s">
        <v>95</v>
      </c>
      <c r="E26" s="40">
        <v>201</v>
      </c>
      <c r="F26" s="31">
        <v>10</v>
      </c>
      <c r="G26" s="12">
        <f t="shared" si="4"/>
        <v>2010</v>
      </c>
      <c r="H26" s="1"/>
      <c r="I26" s="53">
        <f t="shared" si="0"/>
        <v>18</v>
      </c>
      <c r="J26" s="54" t="str">
        <f t="shared" si="1"/>
        <v>Ластик комбинированный</v>
      </c>
      <c r="K26" s="55"/>
      <c r="L26" s="56" t="str">
        <f t="shared" si="2"/>
        <v>шт.</v>
      </c>
      <c r="M26" s="57">
        <f t="shared" si="5"/>
        <v>10</v>
      </c>
      <c r="N26" s="58"/>
      <c r="O26" s="56">
        <f t="shared" si="3"/>
        <v>201</v>
      </c>
      <c r="P26" s="59">
        <f t="shared" si="6"/>
        <v>0</v>
      </c>
      <c r="Q26" s="1"/>
    </row>
    <row r="27" spans="1:17" ht="15.75" thickBot="1" x14ac:dyDescent="0.3">
      <c r="A27" s="4"/>
      <c r="B27" s="18">
        <v>19</v>
      </c>
      <c r="C27" s="15" t="s">
        <v>31</v>
      </c>
      <c r="D27" s="21" t="s">
        <v>95</v>
      </c>
      <c r="E27" s="40">
        <v>80</v>
      </c>
      <c r="F27" s="31">
        <v>26.83</v>
      </c>
      <c r="G27" s="12">
        <f t="shared" si="4"/>
        <v>2146.3999999999996</v>
      </c>
      <c r="H27" s="1"/>
      <c r="I27" s="53">
        <f t="shared" si="0"/>
        <v>19</v>
      </c>
      <c r="J27" s="54" t="str">
        <f t="shared" si="1"/>
        <v>Линейка пластиковая</v>
      </c>
      <c r="K27" s="55"/>
      <c r="L27" s="56" t="str">
        <f t="shared" si="2"/>
        <v>шт.</v>
      </c>
      <c r="M27" s="57">
        <f t="shared" si="5"/>
        <v>26.83</v>
      </c>
      <c r="N27" s="58"/>
      <c r="O27" s="56">
        <f t="shared" si="3"/>
        <v>80</v>
      </c>
      <c r="P27" s="59">
        <f t="shared" si="6"/>
        <v>0</v>
      </c>
      <c r="Q27" s="1"/>
    </row>
    <row r="28" spans="1:17" ht="15.75" thickBot="1" x14ac:dyDescent="0.3">
      <c r="A28" s="4"/>
      <c r="B28" s="18">
        <v>20</v>
      </c>
      <c r="C28" s="15" t="s">
        <v>32</v>
      </c>
      <c r="D28" s="21" t="s">
        <v>95</v>
      </c>
      <c r="E28" s="40">
        <v>214</v>
      </c>
      <c r="F28" s="31">
        <v>29.97</v>
      </c>
      <c r="G28" s="12">
        <f t="shared" si="4"/>
        <v>6413.58</v>
      </c>
      <c r="H28" s="1"/>
      <c r="I28" s="53">
        <f t="shared" si="0"/>
        <v>20</v>
      </c>
      <c r="J28" s="54" t="str">
        <f t="shared" si="1"/>
        <v xml:space="preserve">Липкий блок </v>
      </c>
      <c r="K28" s="55"/>
      <c r="L28" s="56" t="str">
        <f t="shared" si="2"/>
        <v>шт.</v>
      </c>
      <c r="M28" s="57">
        <f t="shared" si="5"/>
        <v>29.97</v>
      </c>
      <c r="N28" s="58"/>
      <c r="O28" s="56">
        <f t="shared" si="3"/>
        <v>214</v>
      </c>
      <c r="P28" s="59">
        <f t="shared" si="6"/>
        <v>0</v>
      </c>
      <c r="Q28" s="1"/>
    </row>
    <row r="29" spans="1:17" ht="15.75" thickBot="1" x14ac:dyDescent="0.3">
      <c r="A29" s="4"/>
      <c r="B29" s="18">
        <v>21</v>
      </c>
      <c r="C29" s="15" t="s">
        <v>33</v>
      </c>
      <c r="D29" s="21" t="s">
        <v>95</v>
      </c>
      <c r="E29" s="40">
        <v>262</v>
      </c>
      <c r="F29" s="31">
        <v>23.86</v>
      </c>
      <c r="G29" s="12">
        <f t="shared" si="4"/>
        <v>6251.32</v>
      </c>
      <c r="H29" s="1"/>
      <c r="I29" s="53">
        <f t="shared" si="0"/>
        <v>21</v>
      </c>
      <c r="J29" s="54" t="str">
        <f t="shared" si="1"/>
        <v>Маркер текстовый</v>
      </c>
      <c r="K29" s="55"/>
      <c r="L29" s="56" t="str">
        <f t="shared" si="2"/>
        <v>шт.</v>
      </c>
      <c r="M29" s="57">
        <f t="shared" si="5"/>
        <v>23.86</v>
      </c>
      <c r="N29" s="58"/>
      <c r="O29" s="56">
        <f t="shared" si="3"/>
        <v>262</v>
      </c>
      <c r="P29" s="59">
        <f t="shared" si="6"/>
        <v>0</v>
      </c>
      <c r="Q29" s="1"/>
    </row>
    <row r="30" spans="1:17" ht="26.25" customHeight="1" thickBot="1" x14ac:dyDescent="0.3">
      <c r="A30" s="4"/>
      <c r="B30" s="18">
        <v>22</v>
      </c>
      <c r="C30" s="15" t="s">
        <v>34</v>
      </c>
      <c r="D30" s="21" t="s">
        <v>95</v>
      </c>
      <c r="E30" s="40">
        <v>100</v>
      </c>
      <c r="F30" s="31">
        <v>25.5</v>
      </c>
      <c r="G30" s="12">
        <f t="shared" si="4"/>
        <v>2550</v>
      </c>
      <c r="H30" s="1"/>
      <c r="I30" s="53">
        <f t="shared" si="0"/>
        <v>22</v>
      </c>
      <c r="J30" s="54" t="str">
        <f t="shared" si="1"/>
        <v xml:space="preserve">Маркер особый перманентный </v>
      </c>
      <c r="K30" s="55"/>
      <c r="L30" s="56" t="str">
        <f t="shared" si="2"/>
        <v>шт.</v>
      </c>
      <c r="M30" s="57">
        <f t="shared" si="5"/>
        <v>25.5</v>
      </c>
      <c r="N30" s="58"/>
      <c r="O30" s="56">
        <f t="shared" si="3"/>
        <v>100</v>
      </c>
      <c r="P30" s="59">
        <f t="shared" si="6"/>
        <v>0</v>
      </c>
      <c r="Q30" s="1"/>
    </row>
    <row r="31" spans="1:17" ht="39" customHeight="1" thickBot="1" x14ac:dyDescent="0.3">
      <c r="A31" s="4"/>
      <c r="B31" s="18">
        <v>23</v>
      </c>
      <c r="C31" s="15" t="s">
        <v>35</v>
      </c>
      <c r="D31" s="21" t="s">
        <v>95</v>
      </c>
      <c r="E31" s="40">
        <v>239</v>
      </c>
      <c r="F31" s="31">
        <v>121.53</v>
      </c>
      <c r="G31" s="12">
        <f t="shared" si="4"/>
        <v>29045.670000000002</v>
      </c>
      <c r="H31" s="1"/>
      <c r="I31" s="53">
        <f t="shared" si="0"/>
        <v>23</v>
      </c>
      <c r="J31" s="54" t="str">
        <f t="shared" si="1"/>
        <v>Набор пластиковых самоклеющихся закладок (этикеток)</v>
      </c>
      <c r="K31" s="55"/>
      <c r="L31" s="56" t="str">
        <f t="shared" si="2"/>
        <v>шт.</v>
      </c>
      <c r="M31" s="57">
        <f t="shared" si="5"/>
        <v>121.53</v>
      </c>
      <c r="N31" s="58"/>
      <c r="O31" s="56">
        <f t="shared" si="3"/>
        <v>239</v>
      </c>
      <c r="P31" s="59">
        <f t="shared" si="6"/>
        <v>0</v>
      </c>
      <c r="Q31" s="1"/>
    </row>
    <row r="32" spans="1:17" ht="26.25" customHeight="1" thickBot="1" x14ac:dyDescent="0.3">
      <c r="A32" s="4"/>
      <c r="B32" s="18">
        <v>24</v>
      </c>
      <c r="C32" s="15" t="s">
        <v>36</v>
      </c>
      <c r="D32" s="21" t="s">
        <v>95</v>
      </c>
      <c r="E32" s="40">
        <v>58</v>
      </c>
      <c r="F32" s="31">
        <v>402.42</v>
      </c>
      <c r="G32" s="12">
        <f t="shared" si="4"/>
        <v>23340.36</v>
      </c>
      <c r="H32" s="1"/>
      <c r="I32" s="53">
        <f t="shared" si="0"/>
        <v>24</v>
      </c>
      <c r="J32" s="54" t="str">
        <f t="shared" si="1"/>
        <v>Ножницы металлические 180мм</v>
      </c>
      <c r="K32" s="55"/>
      <c r="L32" s="56" t="str">
        <f t="shared" si="2"/>
        <v>шт.</v>
      </c>
      <c r="M32" s="57">
        <f t="shared" si="5"/>
        <v>402.42</v>
      </c>
      <c r="N32" s="58"/>
      <c r="O32" s="56">
        <f t="shared" si="3"/>
        <v>58</v>
      </c>
      <c r="P32" s="59">
        <f t="shared" si="6"/>
        <v>0</v>
      </c>
      <c r="Q32" s="1"/>
    </row>
    <row r="33" spans="1:17" ht="15.75" thickBot="1" x14ac:dyDescent="0.3">
      <c r="A33" s="4"/>
      <c r="B33" s="19">
        <v>25</v>
      </c>
      <c r="C33" s="16" t="s">
        <v>37</v>
      </c>
      <c r="D33" s="21" t="s">
        <v>95</v>
      </c>
      <c r="E33" s="40">
        <v>3</v>
      </c>
      <c r="F33" s="31">
        <v>915.56</v>
      </c>
      <c r="G33" s="12">
        <f t="shared" si="4"/>
        <v>2746.68</v>
      </c>
      <c r="H33" s="1"/>
      <c r="I33" s="53">
        <f t="shared" si="0"/>
        <v>25</v>
      </c>
      <c r="J33" s="54" t="str">
        <f t="shared" si="1"/>
        <v>Нумератор 8-разрядный</v>
      </c>
      <c r="K33" s="55"/>
      <c r="L33" s="56" t="str">
        <f t="shared" si="2"/>
        <v>шт.</v>
      </c>
      <c r="M33" s="57">
        <f t="shared" si="5"/>
        <v>915.56</v>
      </c>
      <c r="N33" s="58"/>
      <c r="O33" s="56">
        <f t="shared" si="3"/>
        <v>3</v>
      </c>
      <c r="P33" s="59">
        <f t="shared" si="6"/>
        <v>0</v>
      </c>
      <c r="Q33" s="1"/>
    </row>
    <row r="34" spans="1:17" ht="16.5" customHeight="1" thickBot="1" x14ac:dyDescent="0.3">
      <c r="A34" s="4"/>
      <c r="B34" s="19">
        <v>26</v>
      </c>
      <c r="C34" s="16" t="s">
        <v>38</v>
      </c>
      <c r="D34" s="21" t="s">
        <v>13</v>
      </c>
      <c r="E34" s="40">
        <v>3</v>
      </c>
      <c r="F34" s="31">
        <v>862.25</v>
      </c>
      <c r="G34" s="12">
        <f t="shared" si="4"/>
        <v>2586.75</v>
      </c>
      <c r="H34" s="1"/>
      <c r="I34" s="53">
        <f t="shared" si="0"/>
        <v>26</v>
      </c>
      <c r="J34" s="54" t="str">
        <f t="shared" si="1"/>
        <v>Нумератор 10-разрядный</v>
      </c>
      <c r="K34" s="55"/>
      <c r="L34" s="56" t="str">
        <f t="shared" si="2"/>
        <v>шт</v>
      </c>
      <c r="M34" s="57">
        <f t="shared" si="5"/>
        <v>862.25</v>
      </c>
      <c r="N34" s="58"/>
      <c r="O34" s="56">
        <f t="shared" si="3"/>
        <v>3</v>
      </c>
      <c r="P34" s="59">
        <f t="shared" si="6"/>
        <v>0</v>
      </c>
      <c r="Q34" s="1"/>
    </row>
    <row r="35" spans="1:17" ht="26.25" thickBot="1" x14ac:dyDescent="0.3">
      <c r="A35" s="4"/>
      <c r="B35" s="19">
        <v>27</v>
      </c>
      <c r="C35" s="16" t="s">
        <v>39</v>
      </c>
      <c r="D35" s="21" t="s">
        <v>95</v>
      </c>
      <c r="E35" s="40">
        <v>413</v>
      </c>
      <c r="F35" s="31">
        <v>160.26</v>
      </c>
      <c r="G35" s="12">
        <f t="shared" si="4"/>
        <v>66187.37999999999</v>
      </c>
      <c r="H35" s="1"/>
      <c r="I35" s="53">
        <f t="shared" si="0"/>
        <v>27</v>
      </c>
      <c r="J35" s="54" t="str">
        <f t="shared" si="1"/>
        <v>Папка-регистратор с арочным механизмом 50мм</v>
      </c>
      <c r="K35" s="55"/>
      <c r="L35" s="56" t="str">
        <f t="shared" si="2"/>
        <v>шт.</v>
      </c>
      <c r="M35" s="57">
        <f t="shared" si="5"/>
        <v>160.26</v>
      </c>
      <c r="N35" s="58"/>
      <c r="O35" s="56">
        <f t="shared" si="3"/>
        <v>413</v>
      </c>
      <c r="P35" s="59">
        <f t="shared" si="6"/>
        <v>0</v>
      </c>
      <c r="Q35" s="1"/>
    </row>
    <row r="36" spans="1:17" ht="26.25" thickBot="1" x14ac:dyDescent="0.3">
      <c r="A36" s="4"/>
      <c r="B36" s="19">
        <v>28</v>
      </c>
      <c r="C36" s="16" t="s">
        <v>40</v>
      </c>
      <c r="D36" s="21" t="s">
        <v>95</v>
      </c>
      <c r="E36" s="40">
        <v>458</v>
      </c>
      <c r="F36" s="31">
        <v>163.19</v>
      </c>
      <c r="G36" s="12">
        <f t="shared" si="4"/>
        <v>74741.02</v>
      </c>
      <c r="H36" s="1"/>
      <c r="I36" s="53">
        <f t="shared" si="0"/>
        <v>28</v>
      </c>
      <c r="J36" s="54" t="str">
        <f t="shared" si="1"/>
        <v>Папка-регистратор с арочным механизмом 75мм</v>
      </c>
      <c r="K36" s="55"/>
      <c r="L36" s="56" t="str">
        <f t="shared" si="2"/>
        <v>шт.</v>
      </c>
      <c r="M36" s="57">
        <f t="shared" si="5"/>
        <v>163.19</v>
      </c>
      <c r="N36" s="58"/>
      <c r="O36" s="56">
        <f t="shared" si="3"/>
        <v>458</v>
      </c>
      <c r="P36" s="59">
        <f t="shared" si="6"/>
        <v>0</v>
      </c>
      <c r="Q36" s="1"/>
    </row>
    <row r="37" spans="1:17" ht="26.25" thickBot="1" x14ac:dyDescent="0.3">
      <c r="A37" s="4"/>
      <c r="B37" s="19">
        <v>29</v>
      </c>
      <c r="C37" s="16" t="s">
        <v>41</v>
      </c>
      <c r="D37" s="21" t="s">
        <v>95</v>
      </c>
      <c r="E37" s="40">
        <v>70</v>
      </c>
      <c r="F37" s="31">
        <v>93.16</v>
      </c>
      <c r="G37" s="12">
        <f t="shared" si="4"/>
        <v>6521.2</v>
      </c>
      <c r="H37" s="1"/>
      <c r="I37" s="53">
        <f t="shared" si="0"/>
        <v>29</v>
      </c>
      <c r="J37" s="54" t="str">
        <f t="shared" si="1"/>
        <v>Папка пластиковая с 2-мя кольцами</v>
      </c>
      <c r="K37" s="55"/>
      <c r="L37" s="56" t="str">
        <f t="shared" si="2"/>
        <v>шт.</v>
      </c>
      <c r="M37" s="57">
        <f t="shared" si="5"/>
        <v>93.16</v>
      </c>
      <c r="N37" s="58"/>
      <c r="O37" s="56">
        <f t="shared" si="3"/>
        <v>70</v>
      </c>
      <c r="P37" s="59">
        <f t="shared" si="6"/>
        <v>0</v>
      </c>
      <c r="Q37" s="1"/>
    </row>
    <row r="38" spans="1:17" ht="15.75" thickBot="1" x14ac:dyDescent="0.3">
      <c r="A38" s="4"/>
      <c r="B38" s="19">
        <v>30</v>
      </c>
      <c r="C38" s="16" t="s">
        <v>42</v>
      </c>
      <c r="D38" s="21" t="s">
        <v>95</v>
      </c>
      <c r="E38" s="40">
        <v>299</v>
      </c>
      <c r="F38" s="31">
        <v>48.19</v>
      </c>
      <c r="G38" s="12">
        <f t="shared" si="4"/>
        <v>14408.81</v>
      </c>
      <c r="H38" s="1"/>
      <c r="I38" s="53">
        <f t="shared" si="0"/>
        <v>30</v>
      </c>
      <c r="J38" s="54" t="str">
        <f t="shared" si="1"/>
        <v xml:space="preserve"> Уголок пластиковый</v>
      </c>
      <c r="K38" s="55"/>
      <c r="L38" s="56" t="str">
        <f t="shared" si="2"/>
        <v>шт.</v>
      </c>
      <c r="M38" s="57">
        <f t="shared" si="5"/>
        <v>48.19</v>
      </c>
      <c r="N38" s="58"/>
      <c r="O38" s="56">
        <f t="shared" si="3"/>
        <v>299</v>
      </c>
      <c r="P38" s="59">
        <f t="shared" si="6"/>
        <v>0</v>
      </c>
      <c r="Q38" s="1"/>
    </row>
    <row r="39" spans="1:17" ht="26.25" thickBot="1" x14ac:dyDescent="0.3">
      <c r="A39" s="4"/>
      <c r="B39" s="19">
        <v>31</v>
      </c>
      <c r="C39" s="16" t="s">
        <v>43</v>
      </c>
      <c r="D39" s="21" t="s">
        <v>95</v>
      </c>
      <c r="E39" s="40">
        <v>209</v>
      </c>
      <c r="F39" s="31">
        <v>62.22</v>
      </c>
      <c r="G39" s="12">
        <f t="shared" si="4"/>
        <v>13003.98</v>
      </c>
      <c r="H39" s="1"/>
      <c r="I39" s="53">
        <f t="shared" si="0"/>
        <v>31</v>
      </c>
      <c r="J39" s="54" t="str">
        <f t="shared" si="1"/>
        <v xml:space="preserve">Скоросшиватель пластиковый </v>
      </c>
      <c r="K39" s="55"/>
      <c r="L39" s="56" t="str">
        <f t="shared" si="2"/>
        <v>шт.</v>
      </c>
      <c r="M39" s="57">
        <f t="shared" si="5"/>
        <v>62.22</v>
      </c>
      <c r="N39" s="58"/>
      <c r="O39" s="56">
        <f t="shared" si="3"/>
        <v>209</v>
      </c>
      <c r="P39" s="59">
        <f t="shared" si="6"/>
        <v>0</v>
      </c>
      <c r="Q39" s="1"/>
    </row>
    <row r="40" spans="1:17" ht="26.25" thickBot="1" x14ac:dyDescent="0.3">
      <c r="A40" s="4"/>
      <c r="B40" s="19">
        <v>32</v>
      </c>
      <c r="C40" s="16" t="s">
        <v>44</v>
      </c>
      <c r="D40" s="21" t="s">
        <v>95</v>
      </c>
      <c r="E40" s="40">
        <v>115</v>
      </c>
      <c r="F40" s="31">
        <v>14.4</v>
      </c>
      <c r="G40" s="12">
        <f t="shared" si="4"/>
        <v>1656</v>
      </c>
      <c r="H40" s="1"/>
      <c r="I40" s="53">
        <f t="shared" si="0"/>
        <v>32</v>
      </c>
      <c r="J40" s="54" t="str">
        <f t="shared" si="1"/>
        <v>Скоросшиватель пластиковый 150мк</v>
      </c>
      <c r="K40" s="55"/>
      <c r="L40" s="56" t="str">
        <f t="shared" si="2"/>
        <v>шт.</v>
      </c>
      <c r="M40" s="57">
        <f t="shared" si="5"/>
        <v>14.4</v>
      </c>
      <c r="N40" s="58"/>
      <c r="O40" s="56">
        <f t="shared" si="3"/>
        <v>115</v>
      </c>
      <c r="P40" s="59">
        <f t="shared" si="6"/>
        <v>0</v>
      </c>
      <c r="Q40" s="1"/>
    </row>
    <row r="41" spans="1:17" ht="15.75" thickBot="1" x14ac:dyDescent="0.3">
      <c r="A41" s="4"/>
      <c r="B41" s="19">
        <v>33</v>
      </c>
      <c r="C41" s="16" t="s">
        <v>45</v>
      </c>
      <c r="D41" s="21" t="s">
        <v>95</v>
      </c>
      <c r="E41" s="40">
        <v>47</v>
      </c>
      <c r="F41" s="31">
        <v>221.68</v>
      </c>
      <c r="G41" s="12">
        <f t="shared" si="4"/>
        <v>10418.960000000001</v>
      </c>
      <c r="H41" s="1"/>
      <c r="I41" s="53">
        <f t="shared" ref="I41:I72" si="7">B41</f>
        <v>33</v>
      </c>
      <c r="J41" s="54" t="str">
        <f t="shared" ref="J41:J72" si="8">C41</f>
        <v xml:space="preserve">Папка планшет с крышкой </v>
      </c>
      <c r="K41" s="55"/>
      <c r="L41" s="56" t="str">
        <f t="shared" ref="L41:L72" si="9">D41</f>
        <v>шт.</v>
      </c>
      <c r="M41" s="57">
        <f t="shared" si="5"/>
        <v>221.68</v>
      </c>
      <c r="N41" s="58"/>
      <c r="O41" s="56">
        <f t="shared" ref="O41:O73" si="10">E41</f>
        <v>47</v>
      </c>
      <c r="P41" s="59">
        <f t="shared" si="6"/>
        <v>0</v>
      </c>
      <c r="Q41" s="1"/>
    </row>
    <row r="42" spans="1:17" ht="15.75" thickBot="1" x14ac:dyDescent="0.3">
      <c r="A42" s="4"/>
      <c r="B42" s="19">
        <v>34</v>
      </c>
      <c r="C42" s="16" t="s">
        <v>46</v>
      </c>
      <c r="D42" s="21" t="s">
        <v>95</v>
      </c>
      <c r="E42" s="40">
        <v>649</v>
      </c>
      <c r="F42" s="31">
        <v>35.9</v>
      </c>
      <c r="G42" s="12">
        <f t="shared" ref="G42:G73" si="11">F42*E42</f>
        <v>23299.1</v>
      </c>
      <c r="H42" s="1"/>
      <c r="I42" s="53">
        <f t="shared" si="7"/>
        <v>34</v>
      </c>
      <c r="J42" s="54" t="str">
        <f t="shared" si="8"/>
        <v>Папка-обложка «Дело»</v>
      </c>
      <c r="K42" s="55"/>
      <c r="L42" s="56" t="str">
        <f t="shared" si="9"/>
        <v>шт.</v>
      </c>
      <c r="M42" s="57">
        <f t="shared" si="5"/>
        <v>35.9</v>
      </c>
      <c r="N42" s="58"/>
      <c r="O42" s="56">
        <f t="shared" si="10"/>
        <v>649</v>
      </c>
      <c r="P42" s="59">
        <f t="shared" si="6"/>
        <v>0</v>
      </c>
      <c r="Q42" s="1"/>
    </row>
    <row r="43" spans="1:17" ht="26.25" thickBot="1" x14ac:dyDescent="0.3">
      <c r="A43" s="4"/>
      <c r="B43" s="19">
        <v>35</v>
      </c>
      <c r="C43" s="16" t="s">
        <v>47</v>
      </c>
      <c r="D43" s="21" t="s">
        <v>95</v>
      </c>
      <c r="E43" s="40">
        <v>4813</v>
      </c>
      <c r="F43" s="31">
        <v>18.34</v>
      </c>
      <c r="G43" s="12">
        <f t="shared" si="11"/>
        <v>88270.42</v>
      </c>
      <c r="H43" s="1"/>
      <c r="I43" s="53">
        <f t="shared" si="7"/>
        <v>35</v>
      </c>
      <c r="J43" s="54" t="str">
        <f t="shared" si="8"/>
        <v>Папка-скоросшиватель "Дело"</v>
      </c>
      <c r="K43" s="55"/>
      <c r="L43" s="56" t="str">
        <f t="shared" si="9"/>
        <v>шт.</v>
      </c>
      <c r="M43" s="57">
        <f t="shared" si="5"/>
        <v>18.34</v>
      </c>
      <c r="N43" s="58"/>
      <c r="O43" s="56">
        <f t="shared" si="10"/>
        <v>4813</v>
      </c>
      <c r="P43" s="59">
        <f t="shared" si="6"/>
        <v>0</v>
      </c>
      <c r="Q43" s="1"/>
    </row>
    <row r="44" spans="1:17" ht="15.75" thickBot="1" x14ac:dyDescent="0.3">
      <c r="A44" s="4"/>
      <c r="B44" s="19">
        <v>36</v>
      </c>
      <c r="C44" s="16" t="s">
        <v>48</v>
      </c>
      <c r="D44" s="21" t="s">
        <v>95</v>
      </c>
      <c r="E44" s="40">
        <v>294</v>
      </c>
      <c r="F44" s="31">
        <v>19.23</v>
      </c>
      <c r="G44" s="12">
        <f t="shared" si="11"/>
        <v>5653.62</v>
      </c>
      <c r="H44" s="1"/>
      <c r="I44" s="53">
        <f t="shared" si="7"/>
        <v>36</v>
      </c>
      <c r="J44" s="54" t="str">
        <f t="shared" si="8"/>
        <v xml:space="preserve">Папка с завязками "Дело" </v>
      </c>
      <c r="K44" s="55"/>
      <c r="L44" s="56" t="str">
        <f t="shared" si="9"/>
        <v>шт.</v>
      </c>
      <c r="M44" s="57">
        <f t="shared" si="5"/>
        <v>19.23</v>
      </c>
      <c r="N44" s="58"/>
      <c r="O44" s="56">
        <f t="shared" si="10"/>
        <v>294</v>
      </c>
      <c r="P44" s="59">
        <f t="shared" si="6"/>
        <v>0</v>
      </c>
      <c r="Q44" s="1"/>
    </row>
    <row r="45" spans="1:17" ht="26.25" thickBot="1" x14ac:dyDescent="0.3">
      <c r="A45" s="4"/>
      <c r="B45" s="18">
        <v>37</v>
      </c>
      <c r="C45" s="15" t="s">
        <v>49</v>
      </c>
      <c r="D45" s="21" t="s">
        <v>95</v>
      </c>
      <c r="E45" s="40">
        <v>57</v>
      </c>
      <c r="F45" s="31">
        <v>66.14</v>
      </c>
      <c r="G45" s="12">
        <f t="shared" si="11"/>
        <v>3769.98</v>
      </c>
      <c r="H45" s="1"/>
      <c r="I45" s="53">
        <f t="shared" si="7"/>
        <v>37</v>
      </c>
      <c r="J45" s="54" t="str">
        <f t="shared" si="8"/>
        <v>Папка пластиковая с резинками</v>
      </c>
      <c r="K45" s="55"/>
      <c r="L45" s="56" t="str">
        <f t="shared" si="9"/>
        <v>шт.</v>
      </c>
      <c r="M45" s="57">
        <f t="shared" si="5"/>
        <v>66.14</v>
      </c>
      <c r="N45" s="58"/>
      <c r="O45" s="56">
        <f t="shared" si="10"/>
        <v>57</v>
      </c>
      <c r="P45" s="59">
        <f t="shared" si="6"/>
        <v>0</v>
      </c>
      <c r="Q45" s="1"/>
    </row>
    <row r="46" spans="1:17" ht="15.75" thickBot="1" x14ac:dyDescent="0.3">
      <c r="A46" s="4"/>
      <c r="B46" s="18">
        <v>38</v>
      </c>
      <c r="C46" s="15" t="s">
        <v>50</v>
      </c>
      <c r="D46" s="21" t="s">
        <v>95</v>
      </c>
      <c r="E46" s="40">
        <v>85</v>
      </c>
      <c r="F46" s="31">
        <v>82.42</v>
      </c>
      <c r="G46" s="12">
        <f t="shared" si="11"/>
        <v>7005.7</v>
      </c>
      <c r="H46" s="1"/>
      <c r="I46" s="53">
        <f t="shared" si="7"/>
        <v>38</v>
      </c>
      <c r="J46" s="54" t="str">
        <f t="shared" si="8"/>
        <v>Папка с 20 файлами</v>
      </c>
      <c r="K46" s="55"/>
      <c r="L46" s="56" t="str">
        <f t="shared" si="9"/>
        <v>шт.</v>
      </c>
      <c r="M46" s="57">
        <f t="shared" si="5"/>
        <v>82.42</v>
      </c>
      <c r="N46" s="58"/>
      <c r="O46" s="56">
        <f t="shared" si="10"/>
        <v>85</v>
      </c>
      <c r="P46" s="59">
        <f t="shared" si="6"/>
        <v>0</v>
      </c>
      <c r="Q46" s="1"/>
    </row>
    <row r="47" spans="1:17" ht="26.25" thickBot="1" x14ac:dyDescent="0.3">
      <c r="A47" s="4"/>
      <c r="B47" s="18">
        <v>39</v>
      </c>
      <c r="C47" s="15" t="s">
        <v>51</v>
      </c>
      <c r="D47" s="21" t="s">
        <v>95</v>
      </c>
      <c r="E47" s="40">
        <v>46</v>
      </c>
      <c r="F47" s="31">
        <v>67.22</v>
      </c>
      <c r="G47" s="12">
        <f t="shared" si="11"/>
        <v>3092.12</v>
      </c>
      <c r="H47" s="1"/>
      <c r="I47" s="53">
        <f t="shared" si="7"/>
        <v>39</v>
      </c>
      <c r="J47" s="54" t="str">
        <f t="shared" si="8"/>
        <v>Папка пластиковая с боковым прижимом</v>
      </c>
      <c r="K47" s="55"/>
      <c r="L47" s="56" t="str">
        <f t="shared" si="9"/>
        <v>шт.</v>
      </c>
      <c r="M47" s="57">
        <f t="shared" si="5"/>
        <v>67.22</v>
      </c>
      <c r="N47" s="58"/>
      <c r="O47" s="56">
        <f t="shared" si="10"/>
        <v>46</v>
      </c>
      <c r="P47" s="59">
        <f t="shared" si="6"/>
        <v>0</v>
      </c>
      <c r="Q47" s="1"/>
    </row>
    <row r="48" spans="1:17" ht="15.75" thickBot="1" x14ac:dyDescent="0.3">
      <c r="A48" s="4"/>
      <c r="B48" s="19">
        <v>40</v>
      </c>
      <c r="C48" s="16" t="s">
        <v>52</v>
      </c>
      <c r="D48" s="21" t="s">
        <v>95</v>
      </c>
      <c r="E48" s="40">
        <v>1813</v>
      </c>
      <c r="F48" s="31">
        <v>11.23</v>
      </c>
      <c r="G48" s="12">
        <f t="shared" si="11"/>
        <v>20359.990000000002</v>
      </c>
      <c r="H48" s="1"/>
      <c r="I48" s="53">
        <f t="shared" si="7"/>
        <v>40</v>
      </c>
      <c r="J48" s="54" t="str">
        <f t="shared" si="8"/>
        <v>Ручка шариковая синяя</v>
      </c>
      <c r="K48" s="55"/>
      <c r="L48" s="56" t="str">
        <f t="shared" si="9"/>
        <v>шт.</v>
      </c>
      <c r="M48" s="57">
        <f t="shared" si="5"/>
        <v>11.23</v>
      </c>
      <c r="N48" s="58"/>
      <c r="O48" s="56">
        <f t="shared" si="10"/>
        <v>1813</v>
      </c>
      <c r="P48" s="59">
        <f t="shared" si="6"/>
        <v>0</v>
      </c>
      <c r="Q48" s="1"/>
    </row>
    <row r="49" spans="1:17" ht="15.75" thickBot="1" x14ac:dyDescent="0.3">
      <c r="A49" s="4"/>
      <c r="B49" s="19">
        <v>41</v>
      </c>
      <c r="C49" s="16" t="s">
        <v>53</v>
      </c>
      <c r="D49" s="21" t="s">
        <v>98</v>
      </c>
      <c r="E49" s="40">
        <v>67</v>
      </c>
      <c r="F49" s="31">
        <v>11.16</v>
      </c>
      <c r="G49" s="12">
        <f t="shared" si="11"/>
        <v>747.72</v>
      </c>
      <c r="H49" s="1"/>
      <c r="I49" s="53">
        <f t="shared" si="7"/>
        <v>41</v>
      </c>
      <c r="J49" s="54" t="str">
        <f t="shared" si="8"/>
        <v>Ручка шариковая цветная</v>
      </c>
      <c r="K49" s="55"/>
      <c r="L49" s="56" t="str">
        <f t="shared" si="9"/>
        <v xml:space="preserve">шт. </v>
      </c>
      <c r="M49" s="57">
        <f t="shared" si="5"/>
        <v>11.16</v>
      </c>
      <c r="N49" s="58"/>
      <c r="O49" s="56">
        <f t="shared" si="10"/>
        <v>67</v>
      </c>
      <c r="P49" s="59">
        <f t="shared" si="6"/>
        <v>0</v>
      </c>
      <c r="Q49" s="1"/>
    </row>
    <row r="50" spans="1:17" ht="15.75" thickBot="1" x14ac:dyDescent="0.3">
      <c r="A50" s="4"/>
      <c r="B50" s="19">
        <v>42</v>
      </c>
      <c r="C50" s="16" t="s">
        <v>54</v>
      </c>
      <c r="D50" s="21" t="s">
        <v>95</v>
      </c>
      <c r="E50" s="40">
        <v>1278</v>
      </c>
      <c r="F50" s="31">
        <v>3.81</v>
      </c>
      <c r="G50" s="12">
        <f t="shared" si="11"/>
        <v>4869.18</v>
      </c>
      <c r="H50" s="1"/>
      <c r="I50" s="53">
        <f t="shared" si="7"/>
        <v>42</v>
      </c>
      <c r="J50" s="54" t="str">
        <f t="shared" si="8"/>
        <v>Стержень шариковый синий</v>
      </c>
      <c r="K50" s="55"/>
      <c r="L50" s="56" t="str">
        <f t="shared" si="9"/>
        <v>шт.</v>
      </c>
      <c r="M50" s="57">
        <f t="shared" si="5"/>
        <v>3.81</v>
      </c>
      <c r="N50" s="58"/>
      <c r="O50" s="56">
        <f t="shared" si="10"/>
        <v>1278</v>
      </c>
      <c r="P50" s="59">
        <f t="shared" si="6"/>
        <v>0</v>
      </c>
      <c r="Q50" s="1"/>
    </row>
    <row r="51" spans="1:17" ht="15.75" thickBot="1" x14ac:dyDescent="0.3">
      <c r="A51" s="4"/>
      <c r="B51" s="19">
        <v>43</v>
      </c>
      <c r="C51" s="16" t="s">
        <v>55</v>
      </c>
      <c r="D51" s="21" t="s">
        <v>95</v>
      </c>
      <c r="E51" s="40">
        <v>124</v>
      </c>
      <c r="F51" s="31">
        <v>14.7</v>
      </c>
      <c r="G51" s="12">
        <f t="shared" si="11"/>
        <v>1822.8</v>
      </c>
      <c r="H51" s="1"/>
      <c r="I51" s="53">
        <f t="shared" si="7"/>
        <v>43</v>
      </c>
      <c r="J51" s="54" t="str">
        <f t="shared" si="8"/>
        <v>Ручка гелевая</v>
      </c>
      <c r="K51" s="55"/>
      <c r="L51" s="56" t="str">
        <f t="shared" si="9"/>
        <v>шт.</v>
      </c>
      <c r="M51" s="57">
        <f t="shared" si="5"/>
        <v>14.7</v>
      </c>
      <c r="N51" s="58"/>
      <c r="O51" s="56">
        <f t="shared" si="10"/>
        <v>124</v>
      </c>
      <c r="P51" s="59">
        <f t="shared" si="6"/>
        <v>0</v>
      </c>
      <c r="Q51" s="1"/>
    </row>
    <row r="52" spans="1:17" ht="15.75" thickBot="1" x14ac:dyDescent="0.3">
      <c r="A52" s="4"/>
      <c r="B52" s="18">
        <v>44</v>
      </c>
      <c r="C52" s="15" t="s">
        <v>56</v>
      </c>
      <c r="D52" s="21" t="s">
        <v>97</v>
      </c>
      <c r="E52" s="40">
        <v>753</v>
      </c>
      <c r="F52" s="31">
        <v>20.14</v>
      </c>
      <c r="G52" s="12">
        <f t="shared" si="11"/>
        <v>15165.42</v>
      </c>
      <c r="H52" s="1"/>
      <c r="I52" s="53">
        <f t="shared" si="7"/>
        <v>44</v>
      </c>
      <c r="J52" s="54" t="str">
        <f t="shared" si="8"/>
        <v>Скобы №24/6</v>
      </c>
      <c r="K52" s="55"/>
      <c r="L52" s="56" t="str">
        <f t="shared" si="9"/>
        <v>упак.</v>
      </c>
      <c r="M52" s="57">
        <f t="shared" si="5"/>
        <v>20.14</v>
      </c>
      <c r="N52" s="58"/>
      <c r="O52" s="56">
        <f t="shared" si="10"/>
        <v>753</v>
      </c>
      <c r="P52" s="59">
        <f t="shared" si="6"/>
        <v>0</v>
      </c>
      <c r="Q52" s="1"/>
    </row>
    <row r="53" spans="1:17" ht="15.75" thickBot="1" x14ac:dyDescent="0.3">
      <c r="A53" s="4"/>
      <c r="B53" s="18">
        <v>45</v>
      </c>
      <c r="C53" s="15" t="s">
        <v>57</v>
      </c>
      <c r="D53" s="21" t="s">
        <v>97</v>
      </c>
      <c r="E53" s="40">
        <v>993</v>
      </c>
      <c r="F53" s="31">
        <v>12.89</v>
      </c>
      <c r="G53" s="12">
        <f t="shared" si="11"/>
        <v>12799.77</v>
      </c>
      <c r="H53" s="1"/>
      <c r="I53" s="53">
        <f t="shared" si="7"/>
        <v>45</v>
      </c>
      <c r="J53" s="54" t="str">
        <f t="shared" si="8"/>
        <v xml:space="preserve">Скобы  №10 </v>
      </c>
      <c r="K53" s="55"/>
      <c r="L53" s="56" t="str">
        <f t="shared" si="9"/>
        <v>упак.</v>
      </c>
      <c r="M53" s="57">
        <f t="shared" si="5"/>
        <v>12.89</v>
      </c>
      <c r="N53" s="58"/>
      <c r="O53" s="56">
        <f t="shared" si="10"/>
        <v>993</v>
      </c>
      <c r="P53" s="59">
        <f t="shared" si="6"/>
        <v>0</v>
      </c>
      <c r="Q53" s="1"/>
    </row>
    <row r="54" spans="1:17" ht="15.75" thickBot="1" x14ac:dyDescent="0.3">
      <c r="A54" s="4"/>
      <c r="B54" s="18">
        <v>46</v>
      </c>
      <c r="C54" s="15" t="s">
        <v>58</v>
      </c>
      <c r="D54" s="21" t="s">
        <v>95</v>
      </c>
      <c r="E54" s="40">
        <v>101</v>
      </c>
      <c r="F54" s="31">
        <v>14.25</v>
      </c>
      <c r="G54" s="12">
        <f t="shared" si="11"/>
        <v>1439.25</v>
      </c>
      <c r="H54" s="1"/>
      <c r="I54" s="53">
        <f t="shared" si="7"/>
        <v>46</v>
      </c>
      <c r="J54" s="54" t="str">
        <f t="shared" si="8"/>
        <v>Лента клейкая 19мм</v>
      </c>
      <c r="K54" s="55"/>
      <c r="L54" s="56" t="str">
        <f t="shared" si="9"/>
        <v>шт.</v>
      </c>
      <c r="M54" s="57">
        <f t="shared" si="5"/>
        <v>14.25</v>
      </c>
      <c r="N54" s="58"/>
      <c r="O54" s="56">
        <f t="shared" si="10"/>
        <v>101</v>
      </c>
      <c r="P54" s="59">
        <f t="shared" si="6"/>
        <v>0</v>
      </c>
      <c r="Q54" s="1"/>
    </row>
    <row r="55" spans="1:17" ht="15.75" thickBot="1" x14ac:dyDescent="0.3">
      <c r="A55" s="4"/>
      <c r="B55" s="18">
        <v>47</v>
      </c>
      <c r="C55" s="15" t="s">
        <v>59</v>
      </c>
      <c r="D55" s="21" t="s">
        <v>95</v>
      </c>
      <c r="E55" s="40">
        <v>139</v>
      </c>
      <c r="F55" s="31">
        <v>64.540000000000006</v>
      </c>
      <c r="G55" s="12">
        <f t="shared" si="11"/>
        <v>8971.0600000000013</v>
      </c>
      <c r="H55" s="1"/>
      <c r="I55" s="53">
        <f t="shared" si="7"/>
        <v>47</v>
      </c>
      <c r="J55" s="54" t="str">
        <f t="shared" si="8"/>
        <v>Лента клейкая 50 мм</v>
      </c>
      <c r="K55" s="55"/>
      <c r="L55" s="56" t="str">
        <f t="shared" si="9"/>
        <v>шт.</v>
      </c>
      <c r="M55" s="57">
        <f t="shared" si="5"/>
        <v>64.540000000000006</v>
      </c>
      <c r="N55" s="58"/>
      <c r="O55" s="56">
        <f t="shared" si="10"/>
        <v>139</v>
      </c>
      <c r="P55" s="59">
        <f t="shared" si="6"/>
        <v>0</v>
      </c>
      <c r="Q55" s="1"/>
    </row>
    <row r="56" spans="1:17" ht="15.75" thickBot="1" x14ac:dyDescent="0.3">
      <c r="A56" s="4"/>
      <c r="B56" s="18">
        <v>48</v>
      </c>
      <c r="C56" s="15" t="s">
        <v>60</v>
      </c>
      <c r="D56" s="21" t="s">
        <v>97</v>
      </c>
      <c r="E56" s="40">
        <v>505</v>
      </c>
      <c r="F56" s="31">
        <v>18.559999999999999</v>
      </c>
      <c r="G56" s="12">
        <f t="shared" si="11"/>
        <v>9372.7999999999993</v>
      </c>
      <c r="H56" s="1"/>
      <c r="I56" s="53">
        <f t="shared" si="7"/>
        <v>48</v>
      </c>
      <c r="J56" s="54" t="str">
        <f t="shared" si="8"/>
        <v>Скрепки 28мм</v>
      </c>
      <c r="K56" s="55"/>
      <c r="L56" s="56" t="str">
        <f t="shared" si="9"/>
        <v>упак.</v>
      </c>
      <c r="M56" s="57">
        <f t="shared" si="5"/>
        <v>18.559999999999999</v>
      </c>
      <c r="N56" s="58"/>
      <c r="O56" s="56">
        <f t="shared" si="10"/>
        <v>505</v>
      </c>
      <c r="P56" s="59">
        <f t="shared" si="6"/>
        <v>0</v>
      </c>
      <c r="Q56" s="1"/>
    </row>
    <row r="57" spans="1:17" ht="15.75" thickBot="1" x14ac:dyDescent="0.3">
      <c r="A57" s="4"/>
      <c r="B57" s="18">
        <v>49</v>
      </c>
      <c r="C57" s="15" t="s">
        <v>61</v>
      </c>
      <c r="D57" s="21" t="s">
        <v>97</v>
      </c>
      <c r="E57" s="40">
        <v>215</v>
      </c>
      <c r="F57" s="31">
        <v>49.52</v>
      </c>
      <c r="G57" s="12">
        <f t="shared" si="11"/>
        <v>10646.800000000001</v>
      </c>
      <c r="H57" s="1"/>
      <c r="I57" s="53">
        <f t="shared" si="7"/>
        <v>49</v>
      </c>
      <c r="J57" s="54" t="str">
        <f t="shared" si="8"/>
        <v>Скрепки 51мм</v>
      </c>
      <c r="K57" s="55"/>
      <c r="L57" s="56" t="str">
        <f t="shared" si="9"/>
        <v>упак.</v>
      </c>
      <c r="M57" s="57">
        <f t="shared" si="5"/>
        <v>49.52</v>
      </c>
      <c r="N57" s="58"/>
      <c r="O57" s="56">
        <f t="shared" si="10"/>
        <v>215</v>
      </c>
      <c r="P57" s="59">
        <f t="shared" si="6"/>
        <v>0</v>
      </c>
      <c r="Q57" s="1"/>
    </row>
    <row r="58" spans="1:17" ht="16.5" customHeight="1" thickBot="1" x14ac:dyDescent="0.3">
      <c r="A58" s="4"/>
      <c r="B58" s="18">
        <v>50</v>
      </c>
      <c r="C58" s="15" t="s">
        <v>62</v>
      </c>
      <c r="D58" s="21" t="s">
        <v>95</v>
      </c>
      <c r="E58" s="40">
        <v>36</v>
      </c>
      <c r="F58" s="31">
        <v>68.66</v>
      </c>
      <c r="G58" s="12">
        <f t="shared" si="11"/>
        <v>2471.7599999999998</v>
      </c>
      <c r="H58" s="1"/>
      <c r="I58" s="53">
        <f t="shared" si="7"/>
        <v>50</v>
      </c>
      <c r="J58" s="54" t="str">
        <f t="shared" si="8"/>
        <v xml:space="preserve">Гель для увлажнения пальцев </v>
      </c>
      <c r="K58" s="55"/>
      <c r="L58" s="56" t="str">
        <f t="shared" si="9"/>
        <v>шт.</v>
      </c>
      <c r="M58" s="57">
        <f t="shared" si="5"/>
        <v>68.66</v>
      </c>
      <c r="N58" s="58"/>
      <c r="O58" s="56">
        <f t="shared" si="10"/>
        <v>36</v>
      </c>
      <c r="P58" s="59">
        <f t="shared" si="6"/>
        <v>0</v>
      </c>
      <c r="Q58" s="1"/>
    </row>
    <row r="59" spans="1:17" ht="15.75" thickBot="1" x14ac:dyDescent="0.3">
      <c r="A59" s="4"/>
      <c r="B59" s="18">
        <v>51</v>
      </c>
      <c r="C59" s="15" t="s">
        <v>63</v>
      </c>
      <c r="D59" s="21" t="s">
        <v>95</v>
      </c>
      <c r="E59" s="40">
        <v>55</v>
      </c>
      <c r="F59" s="31">
        <v>179.19</v>
      </c>
      <c r="G59" s="12">
        <f t="shared" si="11"/>
        <v>9855.4500000000007</v>
      </c>
      <c r="H59" s="1"/>
      <c r="I59" s="53">
        <f t="shared" si="7"/>
        <v>51</v>
      </c>
      <c r="J59" s="54" t="str">
        <f t="shared" si="8"/>
        <v xml:space="preserve">Степлер №24/6 </v>
      </c>
      <c r="K59" s="55"/>
      <c r="L59" s="56" t="str">
        <f t="shared" si="9"/>
        <v>шт.</v>
      </c>
      <c r="M59" s="57">
        <f t="shared" si="5"/>
        <v>179.19</v>
      </c>
      <c r="N59" s="58"/>
      <c r="O59" s="56">
        <f t="shared" si="10"/>
        <v>55</v>
      </c>
      <c r="P59" s="59">
        <f t="shared" si="6"/>
        <v>0</v>
      </c>
      <c r="Q59" s="1"/>
    </row>
    <row r="60" spans="1:17" ht="15.75" thickBot="1" x14ac:dyDescent="0.3">
      <c r="A60" s="4"/>
      <c r="B60" s="18">
        <v>52</v>
      </c>
      <c r="C60" s="15" t="s">
        <v>64</v>
      </c>
      <c r="D60" s="21" t="s">
        <v>95</v>
      </c>
      <c r="E60" s="40">
        <v>76</v>
      </c>
      <c r="F60" s="31">
        <v>152.66999999999999</v>
      </c>
      <c r="G60" s="12">
        <f t="shared" si="11"/>
        <v>11602.919999999998</v>
      </c>
      <c r="H60" s="1"/>
      <c r="I60" s="53">
        <f t="shared" si="7"/>
        <v>52</v>
      </c>
      <c r="J60" s="54" t="str">
        <f t="shared" si="8"/>
        <v>Степлер №10</v>
      </c>
      <c r="K60" s="55"/>
      <c r="L60" s="56" t="str">
        <f t="shared" si="9"/>
        <v>шт.</v>
      </c>
      <c r="M60" s="57">
        <f t="shared" si="5"/>
        <v>152.66999999999999</v>
      </c>
      <c r="N60" s="58"/>
      <c r="O60" s="56">
        <f t="shared" si="10"/>
        <v>76</v>
      </c>
      <c r="P60" s="59">
        <f t="shared" si="6"/>
        <v>0</v>
      </c>
      <c r="Q60" s="1"/>
    </row>
    <row r="61" spans="1:17" ht="15.75" thickBot="1" x14ac:dyDescent="0.3">
      <c r="A61" s="4"/>
      <c r="B61" s="18">
        <v>53</v>
      </c>
      <c r="C61" s="15" t="s">
        <v>65</v>
      </c>
      <c r="D61" s="21" t="s">
        <v>95</v>
      </c>
      <c r="E61" s="40">
        <v>111</v>
      </c>
      <c r="F61" s="31">
        <v>17.399999999999999</v>
      </c>
      <c r="G61" s="12">
        <f t="shared" si="11"/>
        <v>1931.3999999999999</v>
      </c>
      <c r="H61" s="1"/>
      <c r="I61" s="53">
        <f t="shared" si="7"/>
        <v>53</v>
      </c>
      <c r="J61" s="54" t="str">
        <f t="shared" si="8"/>
        <v xml:space="preserve">Точилка </v>
      </c>
      <c r="K61" s="55"/>
      <c r="L61" s="56" t="str">
        <f t="shared" si="9"/>
        <v>шт.</v>
      </c>
      <c r="M61" s="57">
        <f t="shared" si="5"/>
        <v>17.399999999999999</v>
      </c>
      <c r="N61" s="58"/>
      <c r="O61" s="56">
        <f t="shared" si="10"/>
        <v>111</v>
      </c>
      <c r="P61" s="59">
        <f t="shared" si="6"/>
        <v>0</v>
      </c>
      <c r="Q61" s="1"/>
    </row>
    <row r="62" spans="1:17" ht="15.75" thickBot="1" x14ac:dyDescent="0.3">
      <c r="A62" s="4"/>
      <c r="B62" s="18">
        <v>54</v>
      </c>
      <c r="C62" s="15" t="s">
        <v>66</v>
      </c>
      <c r="D62" s="21" t="s">
        <v>95</v>
      </c>
      <c r="E62" s="40">
        <v>156</v>
      </c>
      <c r="F62" s="31">
        <v>10.79</v>
      </c>
      <c r="G62" s="12">
        <f t="shared" si="11"/>
        <v>1683.2399999999998</v>
      </c>
      <c r="H62" s="1"/>
      <c r="I62" s="53">
        <f t="shared" si="7"/>
        <v>54</v>
      </c>
      <c r="J62" s="54" t="str">
        <f t="shared" si="8"/>
        <v>Тетрадь 18л</v>
      </c>
      <c r="K62" s="55"/>
      <c r="L62" s="56" t="str">
        <f t="shared" si="9"/>
        <v>шт.</v>
      </c>
      <c r="M62" s="57">
        <f t="shared" si="5"/>
        <v>10.79</v>
      </c>
      <c r="N62" s="58"/>
      <c r="O62" s="56">
        <f t="shared" si="10"/>
        <v>156</v>
      </c>
      <c r="P62" s="59">
        <f t="shared" si="6"/>
        <v>0</v>
      </c>
      <c r="Q62" s="1"/>
    </row>
    <row r="63" spans="1:17" ht="15.75" thickBot="1" x14ac:dyDescent="0.3">
      <c r="A63" s="4"/>
      <c r="B63" s="18">
        <v>55</v>
      </c>
      <c r="C63" s="15" t="s">
        <v>67</v>
      </c>
      <c r="D63" s="21" t="s">
        <v>95</v>
      </c>
      <c r="E63" s="40">
        <v>156</v>
      </c>
      <c r="F63" s="31">
        <v>28.95</v>
      </c>
      <c r="G63" s="12">
        <f t="shared" si="11"/>
        <v>4516.2</v>
      </c>
      <c r="H63" s="1"/>
      <c r="I63" s="53">
        <f t="shared" si="7"/>
        <v>55</v>
      </c>
      <c r="J63" s="54" t="str">
        <f t="shared" si="8"/>
        <v>Тетрадь 48л</v>
      </c>
      <c r="K63" s="55"/>
      <c r="L63" s="56" t="str">
        <f t="shared" si="9"/>
        <v>шт.</v>
      </c>
      <c r="M63" s="57">
        <f t="shared" si="5"/>
        <v>28.95</v>
      </c>
      <c r="N63" s="58"/>
      <c r="O63" s="56">
        <f t="shared" si="10"/>
        <v>156</v>
      </c>
      <c r="P63" s="59">
        <f t="shared" si="6"/>
        <v>0</v>
      </c>
      <c r="Q63" s="1"/>
    </row>
    <row r="64" spans="1:17" ht="39" thickBot="1" x14ac:dyDescent="0.3">
      <c r="A64" s="4"/>
      <c r="B64" s="18">
        <v>56</v>
      </c>
      <c r="C64" s="15" t="s">
        <v>68</v>
      </c>
      <c r="D64" s="21" t="s">
        <v>95</v>
      </c>
      <c r="E64" s="40">
        <v>1993</v>
      </c>
      <c r="F64" s="31">
        <v>87.09</v>
      </c>
      <c r="G64" s="12">
        <f t="shared" si="11"/>
        <v>173570.37</v>
      </c>
      <c r="H64" s="1"/>
      <c r="I64" s="53">
        <f t="shared" si="7"/>
        <v>56</v>
      </c>
      <c r="J64" s="54" t="str">
        <f t="shared" si="8"/>
        <v>Термолента для фискальных регистраторов (чековая лента)</v>
      </c>
      <c r="K64" s="55"/>
      <c r="L64" s="56" t="str">
        <f t="shared" si="9"/>
        <v>шт.</v>
      </c>
      <c r="M64" s="57">
        <f t="shared" si="5"/>
        <v>87.09</v>
      </c>
      <c r="N64" s="58"/>
      <c r="O64" s="56">
        <f t="shared" si="10"/>
        <v>1993</v>
      </c>
      <c r="P64" s="59">
        <f t="shared" si="6"/>
        <v>0</v>
      </c>
      <c r="Q64" s="1"/>
    </row>
    <row r="65" spans="1:17" ht="15.75" thickBot="1" x14ac:dyDescent="0.3">
      <c r="A65" s="4"/>
      <c r="B65" s="18">
        <v>57</v>
      </c>
      <c r="C65" s="15" t="s">
        <v>69</v>
      </c>
      <c r="D65" s="21" t="s">
        <v>95</v>
      </c>
      <c r="E65" s="40">
        <v>20700</v>
      </c>
      <c r="F65" s="31">
        <v>2.59</v>
      </c>
      <c r="G65" s="12">
        <f t="shared" si="11"/>
        <v>53613</v>
      </c>
      <c r="H65" s="1"/>
      <c r="I65" s="53">
        <f t="shared" si="7"/>
        <v>57</v>
      </c>
      <c r="J65" s="54" t="str">
        <f t="shared" si="8"/>
        <v xml:space="preserve">Файл </v>
      </c>
      <c r="K65" s="55"/>
      <c r="L65" s="56" t="str">
        <f t="shared" si="9"/>
        <v>шт.</v>
      </c>
      <c r="M65" s="57">
        <f t="shared" si="5"/>
        <v>2.59</v>
      </c>
      <c r="N65" s="58"/>
      <c r="O65" s="56">
        <f t="shared" si="10"/>
        <v>20700</v>
      </c>
      <c r="P65" s="59">
        <f t="shared" si="6"/>
        <v>0</v>
      </c>
      <c r="Q65" s="1"/>
    </row>
    <row r="66" spans="1:17" ht="39" thickBot="1" x14ac:dyDescent="0.3">
      <c r="A66" s="4"/>
      <c r="B66" s="18">
        <v>58</v>
      </c>
      <c r="C66" s="15" t="s">
        <v>70</v>
      </c>
      <c r="D66" s="21" t="s">
        <v>99</v>
      </c>
      <c r="E66" s="40">
        <v>200</v>
      </c>
      <c r="F66" s="31">
        <v>125.34</v>
      </c>
      <c r="G66" s="12">
        <f t="shared" si="11"/>
        <v>25068</v>
      </c>
      <c r="H66" s="1"/>
      <c r="I66" s="53">
        <f t="shared" si="7"/>
        <v>58</v>
      </c>
      <c r="J66" s="54" t="str">
        <f t="shared" si="8"/>
        <v xml:space="preserve">Фотобумага А4, односторон., глянцевая, 200гр/м2. </v>
      </c>
      <c r="K66" s="55"/>
      <c r="L66" s="56" t="str">
        <f t="shared" si="9"/>
        <v>лист</v>
      </c>
      <c r="M66" s="57">
        <f t="shared" si="5"/>
        <v>125.34</v>
      </c>
      <c r="N66" s="58"/>
      <c r="O66" s="56">
        <f t="shared" si="10"/>
        <v>200</v>
      </c>
      <c r="P66" s="59">
        <f t="shared" si="6"/>
        <v>0</v>
      </c>
      <c r="Q66" s="1"/>
    </row>
    <row r="67" spans="1:17" ht="26.25" thickBot="1" x14ac:dyDescent="0.3">
      <c r="A67" s="4"/>
      <c r="B67" s="18">
        <v>59</v>
      </c>
      <c r="C67" s="15" t="s">
        <v>71</v>
      </c>
      <c r="D67" s="21" t="s">
        <v>99</v>
      </c>
      <c r="E67" s="40">
        <v>110</v>
      </c>
      <c r="F67" s="31">
        <v>101.64</v>
      </c>
      <c r="G67" s="12">
        <f t="shared" si="11"/>
        <v>11180.4</v>
      </c>
      <c r="H67" s="1"/>
      <c r="I67" s="53">
        <f t="shared" si="7"/>
        <v>59</v>
      </c>
      <c r="J67" s="54" t="str">
        <f t="shared" si="8"/>
        <v>Фотобумага, А4, двухст., матовая, 200гр/м2.</v>
      </c>
      <c r="K67" s="55"/>
      <c r="L67" s="56" t="str">
        <f t="shared" si="9"/>
        <v>лист</v>
      </c>
      <c r="M67" s="57">
        <f t="shared" si="5"/>
        <v>101.64</v>
      </c>
      <c r="N67" s="58"/>
      <c r="O67" s="56">
        <f t="shared" si="10"/>
        <v>110</v>
      </c>
      <c r="P67" s="59">
        <f t="shared" si="6"/>
        <v>0</v>
      </c>
      <c r="Q67" s="1"/>
    </row>
    <row r="68" spans="1:17" ht="26.25" thickBot="1" x14ac:dyDescent="0.3">
      <c r="A68" s="4"/>
      <c r="B68" s="18">
        <v>60</v>
      </c>
      <c r="C68" s="15" t="s">
        <v>72</v>
      </c>
      <c r="D68" s="21" t="s">
        <v>99</v>
      </c>
      <c r="E68" s="40">
        <v>150</v>
      </c>
      <c r="F68" s="31">
        <v>179.84</v>
      </c>
      <c r="G68" s="12">
        <f t="shared" si="11"/>
        <v>26976</v>
      </c>
      <c r="H68" s="1"/>
      <c r="I68" s="53">
        <f t="shared" si="7"/>
        <v>60</v>
      </c>
      <c r="J68" s="54" t="str">
        <f t="shared" si="8"/>
        <v>Фотобумага А4, одностор., матовая, 200гр/м2</v>
      </c>
      <c r="K68" s="55"/>
      <c r="L68" s="56" t="str">
        <f t="shared" si="9"/>
        <v>лист</v>
      </c>
      <c r="M68" s="57">
        <f t="shared" si="5"/>
        <v>179.84</v>
      </c>
      <c r="N68" s="58"/>
      <c r="O68" s="56">
        <f t="shared" si="10"/>
        <v>150</v>
      </c>
      <c r="P68" s="59">
        <f t="shared" si="6"/>
        <v>0</v>
      </c>
      <c r="Q68" s="1"/>
    </row>
    <row r="69" spans="1:17" ht="26.25" thickBot="1" x14ac:dyDescent="0.3">
      <c r="A69" s="4"/>
      <c r="B69" s="18">
        <v>61</v>
      </c>
      <c r="C69" s="15" t="s">
        <v>73</v>
      </c>
      <c r="D69" s="21" t="s">
        <v>95</v>
      </c>
      <c r="E69" s="40">
        <v>100</v>
      </c>
      <c r="F69" s="31">
        <v>92.14</v>
      </c>
      <c r="G69" s="12">
        <f t="shared" si="11"/>
        <v>9214</v>
      </c>
      <c r="H69" s="1"/>
      <c r="I69" s="53">
        <f t="shared" si="7"/>
        <v>61</v>
      </c>
      <c r="J69" s="54" t="str">
        <f t="shared" si="8"/>
        <v>Краска штемпельная «TRODAT»</v>
      </c>
      <c r="K69" s="55"/>
      <c r="L69" s="56" t="str">
        <f t="shared" si="9"/>
        <v>шт.</v>
      </c>
      <c r="M69" s="57">
        <f t="shared" si="5"/>
        <v>92.14</v>
      </c>
      <c r="N69" s="58"/>
      <c r="O69" s="56">
        <f t="shared" si="10"/>
        <v>100</v>
      </c>
      <c r="P69" s="59">
        <f t="shared" si="6"/>
        <v>0</v>
      </c>
      <c r="Q69" s="1"/>
    </row>
    <row r="70" spans="1:17" ht="15.75" thickBot="1" x14ac:dyDescent="0.3">
      <c r="A70" s="4"/>
      <c r="B70" s="18">
        <v>62</v>
      </c>
      <c r="C70" s="15" t="s">
        <v>74</v>
      </c>
      <c r="D70" s="21" t="s">
        <v>95</v>
      </c>
      <c r="E70" s="40">
        <v>153</v>
      </c>
      <c r="F70" s="31">
        <v>28.63</v>
      </c>
      <c r="G70" s="12">
        <f t="shared" si="11"/>
        <v>4380.3899999999994</v>
      </c>
      <c r="H70" s="1"/>
      <c r="I70" s="53">
        <f t="shared" si="7"/>
        <v>62</v>
      </c>
      <c r="J70" s="54" t="str">
        <f t="shared" si="8"/>
        <v xml:space="preserve">Корректура </v>
      </c>
      <c r="K70" s="55"/>
      <c r="L70" s="56" t="str">
        <f t="shared" si="9"/>
        <v>шт.</v>
      </c>
      <c r="M70" s="57">
        <f t="shared" si="5"/>
        <v>28.63</v>
      </c>
      <c r="N70" s="58"/>
      <c r="O70" s="56">
        <f t="shared" si="10"/>
        <v>153</v>
      </c>
      <c r="P70" s="59">
        <f t="shared" si="6"/>
        <v>0</v>
      </c>
      <c r="Q70" s="1"/>
    </row>
    <row r="71" spans="1:17" ht="15.75" thickBot="1" x14ac:dyDescent="0.3">
      <c r="A71" s="4"/>
      <c r="B71" s="18">
        <v>63</v>
      </c>
      <c r="C71" s="15" t="s">
        <v>75</v>
      </c>
      <c r="D71" s="21" t="s">
        <v>13</v>
      </c>
      <c r="E71" s="40">
        <v>59</v>
      </c>
      <c r="F71" s="31">
        <v>48.43</v>
      </c>
      <c r="G71" s="12">
        <f t="shared" si="11"/>
        <v>2857.37</v>
      </c>
      <c r="H71" s="1"/>
      <c r="I71" s="53">
        <f t="shared" si="7"/>
        <v>63</v>
      </c>
      <c r="J71" s="54" t="str">
        <f t="shared" si="8"/>
        <v>Корректура -ручка</v>
      </c>
      <c r="K71" s="55"/>
      <c r="L71" s="56" t="str">
        <f t="shared" si="9"/>
        <v>шт</v>
      </c>
      <c r="M71" s="57">
        <f t="shared" si="5"/>
        <v>48.43</v>
      </c>
      <c r="N71" s="58"/>
      <c r="O71" s="56">
        <f t="shared" si="10"/>
        <v>59</v>
      </c>
      <c r="P71" s="59">
        <f t="shared" si="6"/>
        <v>0</v>
      </c>
      <c r="Q71" s="1"/>
    </row>
    <row r="72" spans="1:17" ht="15.75" thickBot="1" x14ac:dyDescent="0.3">
      <c r="A72" s="4"/>
      <c r="B72" s="18">
        <v>64</v>
      </c>
      <c r="C72" s="15" t="s">
        <v>76</v>
      </c>
      <c r="D72" s="21" t="s">
        <v>95</v>
      </c>
      <c r="E72" s="40">
        <v>52</v>
      </c>
      <c r="F72" s="31">
        <v>82.24</v>
      </c>
      <c r="G72" s="12">
        <f t="shared" si="11"/>
        <v>4276.4799999999996</v>
      </c>
      <c r="H72" s="1"/>
      <c r="I72" s="53">
        <f t="shared" si="7"/>
        <v>64</v>
      </c>
      <c r="J72" s="54" t="str">
        <f t="shared" si="8"/>
        <v xml:space="preserve">Нож канцелярский </v>
      </c>
      <c r="K72" s="55"/>
      <c r="L72" s="56" t="str">
        <f t="shared" si="9"/>
        <v>шт.</v>
      </c>
      <c r="M72" s="57">
        <f t="shared" si="5"/>
        <v>82.24</v>
      </c>
      <c r="N72" s="58"/>
      <c r="O72" s="56">
        <f t="shared" si="10"/>
        <v>52</v>
      </c>
      <c r="P72" s="59">
        <f t="shared" si="6"/>
        <v>0</v>
      </c>
      <c r="Q72" s="1"/>
    </row>
    <row r="73" spans="1:17" ht="15.75" thickBot="1" x14ac:dyDescent="0.3">
      <c r="A73" s="4"/>
      <c r="B73" s="19">
        <v>65</v>
      </c>
      <c r="C73" s="16" t="s">
        <v>77</v>
      </c>
      <c r="D73" s="21" t="s">
        <v>95</v>
      </c>
      <c r="E73" s="40">
        <v>35</v>
      </c>
      <c r="F73" s="31">
        <v>123.61</v>
      </c>
      <c r="G73" s="12">
        <f t="shared" si="11"/>
        <v>4326.3500000000004</v>
      </c>
      <c r="H73" s="1"/>
      <c r="I73" s="53">
        <f t="shared" ref="I73:I97" si="12">B73</f>
        <v>65</v>
      </c>
      <c r="J73" s="54" t="str">
        <f t="shared" ref="J73:J97" si="13">C73</f>
        <v xml:space="preserve">Шпагат джутовый </v>
      </c>
      <c r="K73" s="55"/>
      <c r="L73" s="56" t="str">
        <f t="shared" ref="L73:L97" si="14">D73</f>
        <v>шт.</v>
      </c>
      <c r="M73" s="57">
        <f t="shared" si="5"/>
        <v>123.61</v>
      </c>
      <c r="N73" s="58"/>
      <c r="O73" s="56">
        <f t="shared" si="10"/>
        <v>35</v>
      </c>
      <c r="P73" s="59">
        <f t="shared" si="6"/>
        <v>0</v>
      </c>
      <c r="Q73" s="1"/>
    </row>
    <row r="74" spans="1:17" ht="15.75" thickBot="1" x14ac:dyDescent="0.3">
      <c r="A74" s="4"/>
      <c r="B74" s="19">
        <v>66</v>
      </c>
      <c r="C74" s="16" t="s">
        <v>78</v>
      </c>
      <c r="D74" s="21" t="s">
        <v>95</v>
      </c>
      <c r="E74" s="40">
        <v>30</v>
      </c>
      <c r="F74" s="31">
        <v>189.47</v>
      </c>
      <c r="G74" s="12">
        <f t="shared" ref="G74:G97" si="15">F74*E74</f>
        <v>5684.1</v>
      </c>
      <c r="H74" s="1"/>
      <c r="I74" s="53">
        <f t="shared" si="12"/>
        <v>66</v>
      </c>
      <c r="J74" s="54" t="str">
        <f t="shared" si="13"/>
        <v xml:space="preserve">Нитки </v>
      </c>
      <c r="K74" s="55"/>
      <c r="L74" s="56" t="str">
        <f t="shared" si="14"/>
        <v>шт.</v>
      </c>
      <c r="M74" s="57">
        <f t="shared" ref="M74:M97" si="16">F74</f>
        <v>189.47</v>
      </c>
      <c r="N74" s="58"/>
      <c r="O74" s="56">
        <f t="shared" ref="O74:O97" si="17">E74</f>
        <v>30</v>
      </c>
      <c r="P74" s="59">
        <f t="shared" ref="P74:P97" si="18">N74*O74</f>
        <v>0</v>
      </c>
      <c r="Q74" s="1"/>
    </row>
    <row r="75" spans="1:17" ht="15.75" thickBot="1" x14ac:dyDescent="0.3">
      <c r="A75" s="4"/>
      <c r="B75" s="18">
        <v>67</v>
      </c>
      <c r="C75" s="15" t="s">
        <v>79</v>
      </c>
      <c r="D75" s="21" t="s">
        <v>100</v>
      </c>
      <c r="E75" s="40">
        <v>82</v>
      </c>
      <c r="F75" s="31">
        <v>63.42</v>
      </c>
      <c r="G75" s="12">
        <f t="shared" si="15"/>
        <v>5200.4400000000005</v>
      </c>
      <c r="H75" s="1"/>
      <c r="I75" s="53">
        <f t="shared" si="12"/>
        <v>67</v>
      </c>
      <c r="J75" s="54" t="str">
        <f t="shared" si="13"/>
        <v xml:space="preserve">Резинка  банковская </v>
      </c>
      <c r="K75" s="55"/>
      <c r="L75" s="56" t="str">
        <f t="shared" si="14"/>
        <v>упак</v>
      </c>
      <c r="M75" s="57">
        <f t="shared" si="16"/>
        <v>63.42</v>
      </c>
      <c r="N75" s="58"/>
      <c r="O75" s="56">
        <f t="shared" si="17"/>
        <v>82</v>
      </c>
      <c r="P75" s="59">
        <f t="shared" si="18"/>
        <v>0</v>
      </c>
      <c r="Q75" s="1"/>
    </row>
    <row r="76" spans="1:17" ht="15.75" thickBot="1" x14ac:dyDescent="0.3">
      <c r="A76" s="4"/>
      <c r="B76" s="18">
        <v>68</v>
      </c>
      <c r="C76" s="15" t="s">
        <v>80</v>
      </c>
      <c r="D76" s="21" t="s">
        <v>100</v>
      </c>
      <c r="E76" s="40">
        <v>8</v>
      </c>
      <c r="F76" s="31">
        <v>37.89</v>
      </c>
      <c r="G76" s="12">
        <f t="shared" si="15"/>
        <v>303.12</v>
      </c>
      <c r="H76" s="1"/>
      <c r="I76" s="53">
        <f t="shared" si="12"/>
        <v>68</v>
      </c>
      <c r="J76" s="54" t="str">
        <f t="shared" si="13"/>
        <v>Кнопки силовые</v>
      </c>
      <c r="K76" s="55"/>
      <c r="L76" s="56" t="str">
        <f t="shared" si="14"/>
        <v>упак</v>
      </c>
      <c r="M76" s="57">
        <f t="shared" si="16"/>
        <v>37.89</v>
      </c>
      <c r="N76" s="58"/>
      <c r="O76" s="56">
        <f t="shared" si="17"/>
        <v>8</v>
      </c>
      <c r="P76" s="59">
        <f t="shared" si="18"/>
        <v>0</v>
      </c>
      <c r="Q76" s="1"/>
    </row>
    <row r="77" spans="1:17" ht="26.25" thickBot="1" x14ac:dyDescent="0.3">
      <c r="A77" s="4"/>
      <c r="B77" s="18">
        <v>69</v>
      </c>
      <c r="C77" s="15" t="s">
        <v>81</v>
      </c>
      <c r="D77" s="21" t="s">
        <v>95</v>
      </c>
      <c r="E77" s="40">
        <v>88</v>
      </c>
      <c r="F77" s="31">
        <v>156.72</v>
      </c>
      <c r="G77" s="12">
        <f t="shared" si="15"/>
        <v>13791.36</v>
      </c>
      <c r="H77" s="1"/>
      <c r="I77" s="53">
        <f t="shared" si="12"/>
        <v>69</v>
      </c>
      <c r="J77" s="54" t="str">
        <f t="shared" si="13"/>
        <v>Лоток для бумаг вертикальный</v>
      </c>
      <c r="K77" s="55"/>
      <c r="L77" s="56" t="str">
        <f t="shared" si="14"/>
        <v>шт.</v>
      </c>
      <c r="M77" s="57">
        <f t="shared" si="16"/>
        <v>156.72</v>
      </c>
      <c r="N77" s="58"/>
      <c r="O77" s="56">
        <f t="shared" si="17"/>
        <v>88</v>
      </c>
      <c r="P77" s="59">
        <f t="shared" si="18"/>
        <v>0</v>
      </c>
      <c r="Q77" s="1"/>
    </row>
    <row r="78" spans="1:17" ht="26.25" thickBot="1" x14ac:dyDescent="0.3">
      <c r="A78" s="4"/>
      <c r="B78" s="18">
        <v>70</v>
      </c>
      <c r="C78" s="15" t="s">
        <v>82</v>
      </c>
      <c r="D78" s="21" t="s">
        <v>95</v>
      </c>
      <c r="E78" s="40">
        <v>74</v>
      </c>
      <c r="F78" s="31">
        <v>144.66999999999999</v>
      </c>
      <c r="G78" s="12">
        <f t="shared" si="15"/>
        <v>10705.58</v>
      </c>
      <c r="H78" s="1"/>
      <c r="I78" s="53">
        <f t="shared" si="12"/>
        <v>70</v>
      </c>
      <c r="J78" s="54" t="str">
        <f t="shared" si="13"/>
        <v>Лоток для бумаг горизонтальный</v>
      </c>
      <c r="K78" s="55"/>
      <c r="L78" s="56" t="str">
        <f t="shared" si="14"/>
        <v>шт.</v>
      </c>
      <c r="M78" s="57">
        <f t="shared" si="16"/>
        <v>144.66999999999999</v>
      </c>
      <c r="N78" s="58"/>
      <c r="O78" s="56">
        <f t="shared" si="17"/>
        <v>74</v>
      </c>
      <c r="P78" s="59">
        <f t="shared" si="18"/>
        <v>0</v>
      </c>
      <c r="Q78" s="1"/>
    </row>
    <row r="79" spans="1:17" ht="15.75" thickBot="1" x14ac:dyDescent="0.3">
      <c r="A79" s="4"/>
      <c r="B79" s="18">
        <v>71</v>
      </c>
      <c r="C79" s="15" t="s">
        <v>83</v>
      </c>
      <c r="D79" s="21" t="s">
        <v>95</v>
      </c>
      <c r="E79" s="40">
        <v>10</v>
      </c>
      <c r="F79" s="31">
        <v>41.57</v>
      </c>
      <c r="G79" s="12">
        <f t="shared" si="15"/>
        <v>415.7</v>
      </c>
      <c r="H79" s="1"/>
      <c r="I79" s="53">
        <f t="shared" si="12"/>
        <v>71</v>
      </c>
      <c r="J79" s="54" t="str">
        <f t="shared" si="13"/>
        <v>Игла для переплетных работ</v>
      </c>
      <c r="K79" s="55"/>
      <c r="L79" s="56" t="str">
        <f t="shared" si="14"/>
        <v>шт.</v>
      </c>
      <c r="M79" s="57">
        <f t="shared" si="16"/>
        <v>41.57</v>
      </c>
      <c r="N79" s="58"/>
      <c r="O79" s="56">
        <f t="shared" si="17"/>
        <v>10</v>
      </c>
      <c r="P79" s="59">
        <f t="shared" si="18"/>
        <v>0</v>
      </c>
      <c r="Q79" s="1"/>
    </row>
    <row r="80" spans="1:17" ht="39" thickBot="1" x14ac:dyDescent="0.3">
      <c r="A80" s="4"/>
      <c r="B80" s="18">
        <v>72</v>
      </c>
      <c r="C80" s="15" t="s">
        <v>84</v>
      </c>
      <c r="D80" s="21" t="s">
        <v>95</v>
      </c>
      <c r="E80" s="40">
        <v>356</v>
      </c>
      <c r="F80" s="31">
        <v>471</v>
      </c>
      <c r="G80" s="12">
        <f t="shared" si="15"/>
        <v>167676</v>
      </c>
      <c r="H80" s="1"/>
      <c r="I80" s="53">
        <f t="shared" si="12"/>
        <v>72</v>
      </c>
      <c r="J80" s="54" t="str">
        <f t="shared" si="13"/>
        <v>Термолента для систем «Электронное управление очередью»</v>
      </c>
      <c r="K80" s="55"/>
      <c r="L80" s="56" t="str">
        <f t="shared" si="14"/>
        <v>шт.</v>
      </c>
      <c r="M80" s="57">
        <f t="shared" si="16"/>
        <v>471</v>
      </c>
      <c r="N80" s="58"/>
      <c r="O80" s="56">
        <f t="shared" si="17"/>
        <v>356</v>
      </c>
      <c r="P80" s="59">
        <f t="shared" si="18"/>
        <v>0</v>
      </c>
      <c r="Q80" s="1"/>
    </row>
    <row r="81" spans="1:17" ht="26.25" thickBot="1" x14ac:dyDescent="0.3">
      <c r="A81" s="4"/>
      <c r="B81" s="18">
        <v>73</v>
      </c>
      <c r="C81" s="15" t="s">
        <v>85</v>
      </c>
      <c r="D81" s="21" t="s">
        <v>13</v>
      </c>
      <c r="E81" s="40">
        <v>1433</v>
      </c>
      <c r="F81" s="31">
        <v>28.39</v>
      </c>
      <c r="G81" s="12">
        <f t="shared" si="15"/>
        <v>40682.870000000003</v>
      </c>
      <c r="H81" s="1"/>
      <c r="I81" s="53">
        <f t="shared" si="12"/>
        <v>73</v>
      </c>
      <c r="J81" s="54" t="str">
        <f t="shared" si="13"/>
        <v>Термолента для платежных терминалов</v>
      </c>
      <c r="K81" s="55"/>
      <c r="L81" s="56" t="str">
        <f t="shared" si="14"/>
        <v>шт</v>
      </c>
      <c r="M81" s="57">
        <f t="shared" si="16"/>
        <v>28.39</v>
      </c>
      <c r="N81" s="58"/>
      <c r="O81" s="56">
        <f t="shared" si="17"/>
        <v>1433</v>
      </c>
      <c r="P81" s="59">
        <f t="shared" si="18"/>
        <v>0</v>
      </c>
      <c r="Q81" s="1"/>
    </row>
    <row r="82" spans="1:17" ht="26.25" thickBot="1" x14ac:dyDescent="0.3">
      <c r="A82" s="4"/>
      <c r="B82" s="18">
        <v>74</v>
      </c>
      <c r="C82" s="39" t="s">
        <v>86</v>
      </c>
      <c r="D82" s="40" t="s">
        <v>13</v>
      </c>
      <c r="E82" s="40">
        <v>1000</v>
      </c>
      <c r="F82" s="31">
        <v>2.4500000000000002</v>
      </c>
      <c r="G82" s="12">
        <f t="shared" si="15"/>
        <v>2450</v>
      </c>
      <c r="H82" s="1"/>
      <c r="I82" s="53">
        <f t="shared" si="12"/>
        <v>74</v>
      </c>
      <c r="J82" s="54" t="str">
        <f t="shared" si="13"/>
        <v>Конверт «куда-кому» Е65 (110*220) стрип</v>
      </c>
      <c r="K82" s="55"/>
      <c r="L82" s="56" t="str">
        <f t="shared" si="14"/>
        <v>шт</v>
      </c>
      <c r="M82" s="57">
        <f t="shared" si="16"/>
        <v>2.4500000000000002</v>
      </c>
      <c r="N82" s="58"/>
      <c r="O82" s="56">
        <f t="shared" si="17"/>
        <v>1000</v>
      </c>
      <c r="P82" s="59">
        <f t="shared" si="18"/>
        <v>0</v>
      </c>
      <c r="Q82" s="1"/>
    </row>
    <row r="83" spans="1:17" ht="26.25" thickBot="1" x14ac:dyDescent="0.3">
      <c r="A83" s="4"/>
      <c r="B83" s="18">
        <v>75</v>
      </c>
      <c r="C83" s="39" t="s">
        <v>87</v>
      </c>
      <c r="D83" s="40" t="s">
        <v>13</v>
      </c>
      <c r="E83" s="40">
        <v>1000</v>
      </c>
      <c r="F83" s="31">
        <v>3.46</v>
      </c>
      <c r="G83" s="12">
        <f t="shared" si="15"/>
        <v>3460</v>
      </c>
      <c r="H83" s="1"/>
      <c r="I83" s="53">
        <f t="shared" si="12"/>
        <v>75</v>
      </c>
      <c r="J83" s="54" t="str">
        <f t="shared" si="13"/>
        <v>Конверт «куда-кому» С5 (162*229) стрип</v>
      </c>
      <c r="K83" s="55"/>
      <c r="L83" s="56" t="str">
        <f t="shared" si="14"/>
        <v>шт</v>
      </c>
      <c r="M83" s="57">
        <f t="shared" si="16"/>
        <v>3.46</v>
      </c>
      <c r="N83" s="58"/>
      <c r="O83" s="56">
        <f t="shared" si="17"/>
        <v>1000</v>
      </c>
      <c r="P83" s="59">
        <f t="shared" si="18"/>
        <v>0</v>
      </c>
      <c r="Q83" s="1"/>
    </row>
    <row r="84" spans="1:17" ht="26.25" thickBot="1" x14ac:dyDescent="0.3">
      <c r="A84" s="4"/>
      <c r="B84" s="18">
        <v>76</v>
      </c>
      <c r="C84" s="39" t="s">
        <v>103</v>
      </c>
      <c r="D84" s="40" t="s">
        <v>13</v>
      </c>
      <c r="E84" s="40">
        <v>1000</v>
      </c>
      <c r="F84" s="31">
        <v>5.13</v>
      </c>
      <c r="G84" s="12">
        <f t="shared" si="15"/>
        <v>5130</v>
      </c>
      <c r="H84" s="1"/>
      <c r="I84" s="53">
        <f t="shared" si="12"/>
        <v>76</v>
      </c>
      <c r="J84" s="54" t="str">
        <f t="shared" si="13"/>
        <v>Конверт "куда-кому" С4  (229*324) стрип</v>
      </c>
      <c r="K84" s="55"/>
      <c r="L84" s="56" t="str">
        <f t="shared" si="14"/>
        <v>шт</v>
      </c>
      <c r="M84" s="57">
        <f t="shared" si="16"/>
        <v>5.13</v>
      </c>
      <c r="N84" s="58"/>
      <c r="O84" s="56">
        <f t="shared" si="17"/>
        <v>1000</v>
      </c>
      <c r="P84" s="59">
        <f t="shared" si="18"/>
        <v>0</v>
      </c>
      <c r="Q84" s="1"/>
    </row>
    <row r="85" spans="1:17" ht="26.25" thickBot="1" x14ac:dyDescent="0.3">
      <c r="A85" s="4"/>
      <c r="B85" s="18">
        <v>77</v>
      </c>
      <c r="C85" s="39" t="s">
        <v>88</v>
      </c>
      <c r="D85" s="40" t="s">
        <v>13</v>
      </c>
      <c r="E85" s="40">
        <v>1000</v>
      </c>
      <c r="F85" s="31">
        <v>3.96</v>
      </c>
      <c r="G85" s="12">
        <f t="shared" si="15"/>
        <v>3960</v>
      </c>
      <c r="H85" s="1"/>
      <c r="I85" s="53">
        <f t="shared" si="12"/>
        <v>77</v>
      </c>
      <c r="J85" s="54" t="str">
        <f t="shared" si="13"/>
        <v>Конверт спецбланк с окошком С5 (162*229) стрип</v>
      </c>
      <c r="K85" s="55"/>
      <c r="L85" s="56" t="str">
        <f t="shared" si="14"/>
        <v>шт</v>
      </c>
      <c r="M85" s="57">
        <f t="shared" si="16"/>
        <v>3.96</v>
      </c>
      <c r="N85" s="58"/>
      <c r="O85" s="56">
        <f t="shared" si="17"/>
        <v>1000</v>
      </c>
      <c r="P85" s="59">
        <f t="shared" si="18"/>
        <v>0</v>
      </c>
      <c r="Q85" s="1"/>
    </row>
    <row r="86" spans="1:17" ht="26.25" thickBot="1" x14ac:dyDescent="0.3">
      <c r="A86" s="4"/>
      <c r="B86" s="18">
        <v>78</v>
      </c>
      <c r="C86" s="39" t="s">
        <v>109</v>
      </c>
      <c r="D86" s="40" t="s">
        <v>13</v>
      </c>
      <c r="E86" s="40">
        <v>500</v>
      </c>
      <c r="F86" s="31">
        <v>2.81</v>
      </c>
      <c r="G86" s="12">
        <f t="shared" si="15"/>
        <v>1405</v>
      </c>
      <c r="H86" s="1"/>
      <c r="I86" s="53">
        <f t="shared" si="12"/>
        <v>78</v>
      </c>
      <c r="J86" s="54" t="str">
        <f t="shared" si="13"/>
        <v>Конверт С5 без подсказа (162*229) стрип</v>
      </c>
      <c r="K86" s="55"/>
      <c r="L86" s="56" t="str">
        <f t="shared" si="14"/>
        <v>шт</v>
      </c>
      <c r="M86" s="57">
        <f t="shared" si="16"/>
        <v>2.81</v>
      </c>
      <c r="N86" s="58"/>
      <c r="O86" s="56">
        <f t="shared" si="17"/>
        <v>500</v>
      </c>
      <c r="P86" s="59">
        <f t="shared" si="18"/>
        <v>0</v>
      </c>
      <c r="Q86" s="1"/>
    </row>
    <row r="87" spans="1:17" ht="15.75" thickBot="1" x14ac:dyDescent="0.3">
      <c r="A87" s="4"/>
      <c r="B87" s="18">
        <v>79</v>
      </c>
      <c r="C87" s="15" t="s">
        <v>89</v>
      </c>
      <c r="D87" s="21" t="s">
        <v>13</v>
      </c>
      <c r="E87" s="40">
        <v>100</v>
      </c>
      <c r="F87" s="31">
        <v>5.91</v>
      </c>
      <c r="G87" s="12">
        <f t="shared" si="15"/>
        <v>591</v>
      </c>
      <c r="H87" s="1"/>
      <c r="I87" s="53">
        <f t="shared" si="12"/>
        <v>79</v>
      </c>
      <c r="J87" s="54" t="str">
        <f t="shared" si="13"/>
        <v>Гребни для переплета (6мм)</v>
      </c>
      <c r="K87" s="55"/>
      <c r="L87" s="56" t="str">
        <f t="shared" si="14"/>
        <v>шт</v>
      </c>
      <c r="M87" s="57">
        <f t="shared" si="16"/>
        <v>5.91</v>
      </c>
      <c r="N87" s="58"/>
      <c r="O87" s="56">
        <f t="shared" si="17"/>
        <v>100</v>
      </c>
      <c r="P87" s="59">
        <f t="shared" si="18"/>
        <v>0</v>
      </c>
      <c r="Q87" s="1"/>
    </row>
    <row r="88" spans="1:17" ht="15.75" thickBot="1" x14ac:dyDescent="0.3">
      <c r="A88" s="4"/>
      <c r="B88" s="18">
        <v>80</v>
      </c>
      <c r="C88" s="15" t="s">
        <v>90</v>
      </c>
      <c r="D88" s="21" t="s">
        <v>13</v>
      </c>
      <c r="E88" s="40">
        <v>100</v>
      </c>
      <c r="F88" s="31">
        <v>7.13</v>
      </c>
      <c r="G88" s="12">
        <f t="shared" si="15"/>
        <v>713</v>
      </c>
      <c r="H88" s="1"/>
      <c r="I88" s="53">
        <f t="shared" si="12"/>
        <v>80</v>
      </c>
      <c r="J88" s="54" t="str">
        <f t="shared" si="13"/>
        <v>Гребни для переплета (8мм)</v>
      </c>
      <c r="K88" s="55"/>
      <c r="L88" s="56" t="str">
        <f t="shared" si="14"/>
        <v>шт</v>
      </c>
      <c r="M88" s="57">
        <f t="shared" si="16"/>
        <v>7.13</v>
      </c>
      <c r="N88" s="58"/>
      <c r="O88" s="56">
        <f t="shared" si="17"/>
        <v>100</v>
      </c>
      <c r="P88" s="59">
        <f t="shared" si="18"/>
        <v>0</v>
      </c>
      <c r="Q88" s="1"/>
    </row>
    <row r="89" spans="1:17" ht="15.75" thickBot="1" x14ac:dyDescent="0.3">
      <c r="A89" s="4"/>
      <c r="B89" s="18">
        <v>81</v>
      </c>
      <c r="C89" s="15" t="s">
        <v>91</v>
      </c>
      <c r="D89" s="21" t="s">
        <v>13</v>
      </c>
      <c r="E89" s="40">
        <v>200</v>
      </c>
      <c r="F89" s="31">
        <v>7.45</v>
      </c>
      <c r="G89" s="12">
        <f t="shared" si="15"/>
        <v>1490</v>
      </c>
      <c r="H89" s="1"/>
      <c r="I89" s="53">
        <f t="shared" si="12"/>
        <v>81</v>
      </c>
      <c r="J89" s="54" t="str">
        <f t="shared" si="13"/>
        <v>Гребни для переплета (10мм)</v>
      </c>
      <c r="K89" s="55"/>
      <c r="L89" s="56" t="str">
        <f t="shared" si="14"/>
        <v>шт</v>
      </c>
      <c r="M89" s="57">
        <f t="shared" si="16"/>
        <v>7.45</v>
      </c>
      <c r="N89" s="58"/>
      <c r="O89" s="56">
        <f t="shared" si="17"/>
        <v>200</v>
      </c>
      <c r="P89" s="59">
        <f t="shared" si="18"/>
        <v>0</v>
      </c>
      <c r="Q89" s="1"/>
    </row>
    <row r="90" spans="1:17" ht="15.75" thickBot="1" x14ac:dyDescent="0.3">
      <c r="A90" s="4"/>
      <c r="B90" s="18">
        <v>82</v>
      </c>
      <c r="C90" s="15" t="s">
        <v>92</v>
      </c>
      <c r="D90" s="21" t="s">
        <v>13</v>
      </c>
      <c r="E90" s="40">
        <v>100</v>
      </c>
      <c r="F90" s="31">
        <v>8.14</v>
      </c>
      <c r="G90" s="12">
        <f t="shared" si="15"/>
        <v>814</v>
      </c>
      <c r="H90" s="1"/>
      <c r="I90" s="53">
        <f t="shared" si="12"/>
        <v>82</v>
      </c>
      <c r="J90" s="54" t="str">
        <f t="shared" si="13"/>
        <v>Гребни для переплета (12мм)</v>
      </c>
      <c r="K90" s="55"/>
      <c r="L90" s="56" t="str">
        <f t="shared" si="14"/>
        <v>шт</v>
      </c>
      <c r="M90" s="57">
        <f t="shared" si="16"/>
        <v>8.14</v>
      </c>
      <c r="N90" s="58"/>
      <c r="O90" s="56">
        <f t="shared" si="17"/>
        <v>100</v>
      </c>
      <c r="P90" s="59">
        <f t="shared" si="18"/>
        <v>0</v>
      </c>
      <c r="Q90" s="1"/>
    </row>
    <row r="91" spans="1:17" ht="15.75" thickBot="1" x14ac:dyDescent="0.3">
      <c r="A91" s="4"/>
      <c r="B91" s="26">
        <v>83</v>
      </c>
      <c r="C91" s="27" t="s">
        <v>93</v>
      </c>
      <c r="D91" s="28" t="s">
        <v>13</v>
      </c>
      <c r="E91" s="45">
        <v>100</v>
      </c>
      <c r="F91" s="31">
        <v>11.58</v>
      </c>
      <c r="G91" s="49">
        <f t="shared" si="15"/>
        <v>1158</v>
      </c>
      <c r="H91" s="1"/>
      <c r="I91" s="53">
        <f t="shared" si="12"/>
        <v>83</v>
      </c>
      <c r="J91" s="54" t="str">
        <f t="shared" si="13"/>
        <v>Гребни для переплета (14мм)</v>
      </c>
      <c r="K91" s="55"/>
      <c r="L91" s="56" t="str">
        <f t="shared" si="14"/>
        <v>шт</v>
      </c>
      <c r="M91" s="57">
        <f t="shared" si="16"/>
        <v>11.58</v>
      </c>
      <c r="N91" s="58"/>
      <c r="O91" s="56">
        <f t="shared" si="17"/>
        <v>100</v>
      </c>
      <c r="P91" s="59">
        <f t="shared" si="18"/>
        <v>0</v>
      </c>
      <c r="Q91" s="1"/>
    </row>
    <row r="92" spans="1:17" ht="15.75" thickBot="1" x14ac:dyDescent="0.3">
      <c r="A92" s="4"/>
      <c r="B92" s="33">
        <v>84</v>
      </c>
      <c r="C92" s="51" t="s">
        <v>104</v>
      </c>
      <c r="D92" s="44" t="s">
        <v>13</v>
      </c>
      <c r="E92" s="41">
        <v>100</v>
      </c>
      <c r="F92" s="31">
        <v>24.46</v>
      </c>
      <c r="G92" s="49">
        <f t="shared" si="15"/>
        <v>2446</v>
      </c>
      <c r="H92" s="1"/>
      <c r="I92" s="53">
        <f t="shared" si="12"/>
        <v>84</v>
      </c>
      <c r="J92" s="54" t="str">
        <f t="shared" si="13"/>
        <v>Гребни для переплета (38мм)</v>
      </c>
      <c r="K92" s="55"/>
      <c r="L92" s="56" t="str">
        <f t="shared" si="14"/>
        <v>шт</v>
      </c>
      <c r="M92" s="57">
        <f t="shared" si="16"/>
        <v>24.46</v>
      </c>
      <c r="N92" s="58"/>
      <c r="O92" s="56">
        <f t="shared" si="17"/>
        <v>100</v>
      </c>
      <c r="P92" s="59">
        <f t="shared" si="18"/>
        <v>0</v>
      </c>
      <c r="Q92" s="1"/>
    </row>
    <row r="93" spans="1:17" ht="15.75" thickBot="1" x14ac:dyDescent="0.3">
      <c r="A93" s="4"/>
      <c r="B93" s="17">
        <v>85</v>
      </c>
      <c r="C93" s="52" t="s">
        <v>105</v>
      </c>
      <c r="D93" s="44" t="s">
        <v>13</v>
      </c>
      <c r="E93" s="41">
        <v>100</v>
      </c>
      <c r="F93" s="31">
        <v>27.59</v>
      </c>
      <c r="G93" s="49">
        <f t="shared" si="15"/>
        <v>2759</v>
      </c>
      <c r="H93" s="1"/>
      <c r="I93" s="53">
        <f t="shared" si="12"/>
        <v>85</v>
      </c>
      <c r="J93" s="54" t="str">
        <f t="shared" si="13"/>
        <v>Гребни для переплета (51мм)</v>
      </c>
      <c r="K93" s="55"/>
      <c r="L93" s="56" t="str">
        <f t="shared" si="14"/>
        <v>шт</v>
      </c>
      <c r="M93" s="57">
        <f t="shared" si="16"/>
        <v>27.59</v>
      </c>
      <c r="N93" s="58"/>
      <c r="O93" s="56">
        <f t="shared" si="17"/>
        <v>100</v>
      </c>
      <c r="P93" s="59">
        <f t="shared" si="18"/>
        <v>0</v>
      </c>
      <c r="Q93" s="1"/>
    </row>
    <row r="94" spans="1:17" ht="26.25" thickBot="1" x14ac:dyDescent="0.3">
      <c r="A94" s="4"/>
      <c r="B94" s="26">
        <v>86</v>
      </c>
      <c r="C94" s="42" t="s">
        <v>94</v>
      </c>
      <c r="D94" s="43" t="s">
        <v>101</v>
      </c>
      <c r="E94" s="44">
        <v>35</v>
      </c>
      <c r="F94" s="31">
        <v>108.7</v>
      </c>
      <c r="G94" s="49">
        <f t="shared" si="15"/>
        <v>3804.5</v>
      </c>
      <c r="H94" s="1"/>
      <c r="I94" s="53">
        <f t="shared" si="12"/>
        <v>86</v>
      </c>
      <c r="J94" s="54" t="str">
        <f t="shared" si="13"/>
        <v>Набор карандашей цветных 24 цвета</v>
      </c>
      <c r="K94" s="55"/>
      <c r="L94" s="56" t="str">
        <f t="shared" si="14"/>
        <v>набор</v>
      </c>
      <c r="M94" s="57">
        <f t="shared" si="16"/>
        <v>108.7</v>
      </c>
      <c r="N94" s="58"/>
      <c r="O94" s="56">
        <f t="shared" si="17"/>
        <v>35</v>
      </c>
      <c r="P94" s="59">
        <f t="shared" si="18"/>
        <v>0</v>
      </c>
      <c r="Q94" s="1"/>
    </row>
    <row r="95" spans="1:17" ht="26.25" customHeight="1" thickBot="1" x14ac:dyDescent="0.3">
      <c r="A95" s="4"/>
      <c r="B95" s="17">
        <v>87</v>
      </c>
      <c r="C95" s="42" t="s">
        <v>106</v>
      </c>
      <c r="D95" s="44" t="s">
        <v>13</v>
      </c>
      <c r="E95" s="45">
        <v>10</v>
      </c>
      <c r="F95" s="31">
        <v>41.88</v>
      </c>
      <c r="G95" s="49">
        <f t="shared" si="15"/>
        <v>418.8</v>
      </c>
      <c r="H95" s="1"/>
      <c r="I95" s="53">
        <f t="shared" si="12"/>
        <v>87</v>
      </c>
      <c r="J95" s="54" t="str">
        <f t="shared" si="13"/>
        <v>Ручка на подставке с пружиной</v>
      </c>
      <c r="K95" s="55"/>
      <c r="L95" s="56" t="str">
        <f t="shared" si="14"/>
        <v>шт</v>
      </c>
      <c r="M95" s="57">
        <f t="shared" si="16"/>
        <v>41.88</v>
      </c>
      <c r="N95" s="58"/>
      <c r="O95" s="56">
        <f t="shared" si="17"/>
        <v>10</v>
      </c>
      <c r="P95" s="59">
        <f t="shared" si="18"/>
        <v>0</v>
      </c>
      <c r="Q95" s="1"/>
    </row>
    <row r="96" spans="1:17" ht="26.25" customHeight="1" thickBot="1" x14ac:dyDescent="0.3">
      <c r="A96" s="4"/>
      <c r="B96" s="17">
        <v>88</v>
      </c>
      <c r="C96" s="46" t="s">
        <v>107</v>
      </c>
      <c r="D96" s="44" t="s">
        <v>13</v>
      </c>
      <c r="E96" s="44">
        <v>35</v>
      </c>
      <c r="F96" s="31">
        <v>574.66999999999996</v>
      </c>
      <c r="G96" s="49">
        <f t="shared" si="15"/>
        <v>20113.449999999997</v>
      </c>
      <c r="H96" s="1"/>
      <c r="I96" s="53">
        <f t="shared" si="12"/>
        <v>88</v>
      </c>
      <c r="J96" s="54" t="str">
        <f t="shared" si="13"/>
        <v>Набор настольный вращающийся 12 предметов</v>
      </c>
      <c r="K96" s="55"/>
      <c r="L96" s="56" t="str">
        <f t="shared" si="14"/>
        <v>шт</v>
      </c>
      <c r="M96" s="57">
        <f t="shared" si="16"/>
        <v>574.66999999999996</v>
      </c>
      <c r="N96" s="58"/>
      <c r="O96" s="56">
        <f t="shared" si="17"/>
        <v>35</v>
      </c>
      <c r="P96" s="59">
        <f t="shared" si="18"/>
        <v>0</v>
      </c>
      <c r="Q96" s="1"/>
    </row>
    <row r="97" spans="1:17" ht="26.25" customHeight="1" thickBot="1" x14ac:dyDescent="0.3">
      <c r="A97" s="4"/>
      <c r="B97" s="34">
        <v>89</v>
      </c>
      <c r="C97" s="35" t="s">
        <v>102</v>
      </c>
      <c r="D97" s="47" t="s">
        <v>13</v>
      </c>
      <c r="E97" s="48">
        <v>20</v>
      </c>
      <c r="F97" s="31">
        <v>768.41</v>
      </c>
      <c r="G97" s="12">
        <f t="shared" si="15"/>
        <v>15368.199999999999</v>
      </c>
      <c r="H97" s="1"/>
      <c r="I97" s="53">
        <f t="shared" si="12"/>
        <v>89</v>
      </c>
      <c r="J97" s="54" t="str">
        <f t="shared" si="13"/>
        <v>Калькулятор 16-разрядный</v>
      </c>
      <c r="K97" s="55"/>
      <c r="L97" s="56" t="str">
        <f t="shared" si="14"/>
        <v>шт</v>
      </c>
      <c r="M97" s="57">
        <f t="shared" si="16"/>
        <v>768.41</v>
      </c>
      <c r="N97" s="58"/>
      <c r="O97" s="56">
        <f t="shared" si="17"/>
        <v>20</v>
      </c>
      <c r="P97" s="59">
        <f t="shared" si="18"/>
        <v>0</v>
      </c>
      <c r="Q97" s="1"/>
    </row>
    <row r="98" spans="1:17" ht="15.75" thickBot="1" x14ac:dyDescent="0.3">
      <c r="A98" s="4"/>
      <c r="B98" s="22"/>
      <c r="C98" s="23"/>
      <c r="D98" s="24"/>
      <c r="E98" s="38"/>
      <c r="F98" s="25"/>
      <c r="G98" s="12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21" customHeight="1" thickBot="1" x14ac:dyDescent="0.3">
      <c r="A99" s="4"/>
      <c r="B99" s="67" t="s">
        <v>4</v>
      </c>
      <c r="C99" s="68"/>
      <c r="D99" s="68"/>
      <c r="E99" s="68"/>
      <c r="F99" s="68"/>
      <c r="G99" s="9">
        <f>SUBTOTAL(9,G9:G98)</f>
        <v>3164752.9200000018</v>
      </c>
      <c r="H99" s="1"/>
      <c r="I99" s="67" t="s">
        <v>4</v>
      </c>
      <c r="J99" s="68"/>
      <c r="K99" s="68"/>
      <c r="L99" s="68"/>
      <c r="M99" s="68"/>
      <c r="N99" s="68"/>
      <c r="O99" s="68"/>
      <c r="P99" s="9">
        <f>SUM(P9:P98)</f>
        <v>0</v>
      </c>
      <c r="Q99" s="1"/>
    </row>
    <row r="100" spans="1:17" ht="15" customHeight="1" x14ac:dyDescent="0.25">
      <c r="A100" s="4"/>
      <c r="B100" s="76" t="s">
        <v>12</v>
      </c>
      <c r="C100" s="77"/>
      <c r="D100" s="77"/>
      <c r="E100" s="77"/>
      <c r="F100" s="61">
        <v>0.2</v>
      </c>
      <c r="G100" s="10">
        <f>G99*0.2</f>
        <v>632950.58400000038</v>
      </c>
      <c r="H100" s="1"/>
      <c r="I100" s="76" t="s">
        <v>12</v>
      </c>
      <c r="J100" s="77"/>
      <c r="K100" s="77"/>
      <c r="L100" s="77"/>
      <c r="M100" s="77"/>
      <c r="N100" s="77"/>
      <c r="O100" s="61">
        <v>0.2</v>
      </c>
      <c r="P100" s="10">
        <f>P99*O100</f>
        <v>0</v>
      </c>
      <c r="Q100" s="1"/>
    </row>
    <row r="101" spans="1:17" ht="15.75" customHeight="1" thickBot="1" x14ac:dyDescent="0.3">
      <c r="A101" s="4"/>
      <c r="B101" s="69" t="s">
        <v>5</v>
      </c>
      <c r="C101" s="70"/>
      <c r="D101" s="70"/>
      <c r="E101" s="70"/>
      <c r="F101" s="70"/>
      <c r="G101" s="11">
        <f>G99+G100</f>
        <v>3797703.5040000021</v>
      </c>
      <c r="H101" s="1"/>
      <c r="I101" s="69" t="s">
        <v>5</v>
      </c>
      <c r="J101" s="70"/>
      <c r="K101" s="70"/>
      <c r="L101" s="70"/>
      <c r="M101" s="70"/>
      <c r="N101" s="70"/>
      <c r="O101" s="70"/>
      <c r="P101" s="11">
        <f>P99+P100</f>
        <v>0</v>
      </c>
      <c r="Q101" s="1"/>
    </row>
    <row r="102" spans="1:17" ht="33.75" hidden="1" customHeight="1" x14ac:dyDescent="0.25">
      <c r="B102" s="62" t="s">
        <v>10</v>
      </c>
      <c r="C102" s="62"/>
      <c r="D102" s="62"/>
      <c r="E102" s="62"/>
      <c r="F102" s="62"/>
      <c r="G102" s="62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1.5" hidden="1" customHeight="1" x14ac:dyDescent="0.25">
      <c r="B103" s="62" t="s">
        <v>11</v>
      </c>
      <c r="C103" s="62"/>
      <c r="D103" s="62"/>
      <c r="E103" s="62"/>
      <c r="F103" s="62"/>
      <c r="G103" s="62"/>
      <c r="H103" s="2"/>
      <c r="I103" s="2"/>
      <c r="J103" s="2"/>
      <c r="K103" s="2"/>
      <c r="L103" s="2"/>
      <c r="M103" s="2"/>
      <c r="N103" s="2"/>
      <c r="O103" s="2"/>
      <c r="P103" s="2"/>
      <c r="Q103" s="1"/>
    </row>
    <row r="104" spans="1:17" x14ac:dyDescent="0.25">
      <c r="Q104" s="1"/>
    </row>
    <row r="105" spans="1:17" x14ac:dyDescent="0.25">
      <c r="G105" s="37"/>
    </row>
    <row r="106" spans="1:17" x14ac:dyDescent="0.25">
      <c r="G106" s="37"/>
    </row>
    <row r="107" spans="1:17" x14ac:dyDescent="0.25">
      <c r="G107" s="13"/>
    </row>
    <row r="109" spans="1:17" x14ac:dyDescent="0.25">
      <c r="G109" s="13"/>
    </row>
  </sheetData>
  <autoFilter ref="B8:G97"/>
  <mergeCells count="13">
    <mergeCell ref="B103:G103"/>
    <mergeCell ref="B102:G102"/>
    <mergeCell ref="B1:P1"/>
    <mergeCell ref="B3:F3"/>
    <mergeCell ref="B99:F99"/>
    <mergeCell ref="B101:F101"/>
    <mergeCell ref="B4:G4"/>
    <mergeCell ref="B7:G7"/>
    <mergeCell ref="I7:P7"/>
    <mergeCell ref="I99:O99"/>
    <mergeCell ref="I101:O101"/>
    <mergeCell ref="I100:N100"/>
    <mergeCell ref="B100:E100"/>
  </mergeCells>
  <pageMargins left="0.39370078740157483" right="0.39370078740157483" top="0.59055118110236227" bottom="0.3937007874015748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</vt:lpstr>
      <vt:lpstr>'Структура НМЦ'!Область_печати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2022-01-25T08:58:32Z</cp:lastPrinted>
  <dcterms:created xsi:type="dcterms:W3CDTF">2018-05-22T01:14:50Z</dcterms:created>
  <dcterms:modified xsi:type="dcterms:W3CDTF">2022-01-26T07:34:15Z</dcterms:modified>
</cp:coreProperties>
</file>